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0" yWindow="-135" windowWidth="15195" windowHeight="9150" tabRatio="577"/>
  </bookViews>
  <sheets>
    <sheet name="TIPO 2 BLOCOS - 110V" sheetId="48" r:id="rId1"/>
  </sheets>
  <definedNames>
    <definedName name="_Fill" localSheetId="0" hidden="1">#REF!</definedName>
    <definedName name="_Fill" hidden="1">#REF!</definedName>
    <definedName name="_xlnm._FilterDatabase" localSheetId="0" hidden="1">'TIPO 2 BLOCOS - 110V'!#REF!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emir" hidden="1">{#N/A,#N/A,FALSE,"Cronograma";#N/A,#N/A,FALSE,"Cronogr. 2"}</definedName>
    <definedName name="_xlnm.Print_Area" localSheetId="0">'TIPO 2 BLOCOS - 110V'!$A$1:$J$144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2 BLOCOS - 110V'!$1:$9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I136" i="48" l="1"/>
  <c r="I137" i="48"/>
  <c r="I135" i="48"/>
  <c r="I132" i="48"/>
  <c r="I129" i="48"/>
  <c r="G129" i="48"/>
  <c r="I128" i="48"/>
  <c r="G128" i="48"/>
  <c r="I131" i="48" l="1"/>
  <c r="G131" i="48"/>
  <c r="G130" i="48" l="1"/>
  <c r="I130" i="48"/>
  <c r="G114" i="48"/>
  <c r="G115" i="48"/>
  <c r="G116" i="48"/>
  <c r="G117" i="48"/>
  <c r="G118" i="48"/>
  <c r="G119" i="48"/>
  <c r="G120" i="48"/>
  <c r="G121" i="48"/>
  <c r="G122" i="48"/>
  <c r="G123" i="48"/>
  <c r="G124" i="48"/>
  <c r="G113" i="48"/>
  <c r="G106" i="48"/>
  <c r="G107" i="48"/>
  <c r="G108" i="48"/>
  <c r="G109" i="48"/>
  <c r="G105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79" i="48"/>
  <c r="G72" i="48"/>
  <c r="G73" i="48"/>
  <c r="G74" i="48"/>
  <c r="G75" i="48"/>
  <c r="G71" i="48"/>
  <c r="G61" i="48"/>
  <c r="G62" i="48"/>
  <c r="G63" i="48"/>
  <c r="G64" i="48"/>
  <c r="G65" i="48"/>
  <c r="G66" i="48"/>
  <c r="G67" i="48"/>
  <c r="G60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43" i="48"/>
  <c r="G35" i="48"/>
  <c r="G36" i="48"/>
  <c r="G37" i="48"/>
  <c r="G38" i="48"/>
  <c r="G39" i="48"/>
  <c r="G34" i="48"/>
  <c r="G30" i="48"/>
  <c r="G25" i="48"/>
  <c r="G26" i="48"/>
  <c r="G24" i="48"/>
  <c r="G18" i="48"/>
  <c r="G19" i="48"/>
  <c r="G20" i="48"/>
  <c r="G17" i="48"/>
  <c r="G13" i="48"/>
  <c r="G12" i="48"/>
  <c r="I65" i="48" l="1"/>
  <c r="I53" i="48"/>
  <c r="I26" i="48" l="1"/>
  <c r="I24" i="48"/>
  <c r="I13" i="48" l="1"/>
  <c r="I114" i="48"/>
  <c r="I115" i="48"/>
  <c r="I116" i="48"/>
  <c r="I117" i="48"/>
  <c r="I118" i="48"/>
  <c r="I119" i="48"/>
  <c r="I120" i="48"/>
  <c r="I121" i="48"/>
  <c r="I122" i="48"/>
  <c r="I123" i="48"/>
  <c r="I124" i="48"/>
  <c r="I113" i="48"/>
  <c r="I106" i="48"/>
  <c r="I107" i="48"/>
  <c r="I108" i="48"/>
  <c r="I109" i="48"/>
  <c r="I105" i="48"/>
  <c r="I99" i="48"/>
  <c r="I100" i="48"/>
  <c r="I101" i="48"/>
  <c r="I88" i="48"/>
  <c r="I89" i="48"/>
  <c r="I90" i="48"/>
  <c r="I91" i="48"/>
  <c r="I92" i="48"/>
  <c r="I93" i="48"/>
  <c r="I94" i="48"/>
  <c r="I95" i="48"/>
  <c r="I96" i="48"/>
  <c r="I97" i="48"/>
  <c r="I98" i="48"/>
  <c r="I80" i="48"/>
  <c r="I81" i="48"/>
  <c r="I82" i="48"/>
  <c r="I83" i="48"/>
  <c r="I84" i="48"/>
  <c r="I85" i="48"/>
  <c r="I86" i="48"/>
  <c r="I87" i="48"/>
  <c r="I79" i="48"/>
  <c r="I72" i="48"/>
  <c r="I73" i="48"/>
  <c r="I74" i="48"/>
  <c r="I75" i="48"/>
  <c r="I71" i="48"/>
  <c r="I66" i="48"/>
  <c r="I67" i="48"/>
  <c r="I61" i="48"/>
  <c r="I62" i="48"/>
  <c r="I63" i="48"/>
  <c r="I64" i="48"/>
  <c r="I60" i="48"/>
  <c r="I56" i="48"/>
  <c r="I52" i="48"/>
  <c r="I54" i="48"/>
  <c r="I55" i="48"/>
  <c r="I44" i="48"/>
  <c r="I45" i="48"/>
  <c r="I46" i="48"/>
  <c r="I47" i="48"/>
  <c r="I48" i="48"/>
  <c r="I49" i="48"/>
  <c r="I50" i="48"/>
  <c r="I51" i="48"/>
  <c r="I43" i="48"/>
  <c r="I35" i="48"/>
  <c r="I36" i="48"/>
  <c r="I37" i="48"/>
  <c r="I38" i="48"/>
  <c r="I39" i="48"/>
  <c r="I34" i="48"/>
  <c r="I30" i="48"/>
  <c r="I25" i="48"/>
  <c r="I18" i="48"/>
  <c r="I19" i="48"/>
  <c r="I20" i="48"/>
  <c r="I17" i="48"/>
  <c r="I12" i="48"/>
  <c r="I14" i="48" l="1"/>
  <c r="I21" i="48"/>
  <c r="I27" i="48"/>
  <c r="I31" i="48"/>
  <c r="I125" i="48"/>
  <c r="I110" i="48"/>
  <c r="I76" i="48"/>
  <c r="I40" i="48"/>
  <c r="I102" i="48"/>
  <c r="I68" i="48"/>
  <c r="I57" i="48"/>
  <c r="I139" i="48" l="1"/>
  <c r="H7" i="48" l="1"/>
</calcChain>
</file>

<file path=xl/sharedStrings.xml><?xml version="1.0" encoding="utf-8"?>
<sst xmlns="http://schemas.openxmlformats.org/spreadsheetml/2006/main" count="330" uniqueCount="225">
  <si>
    <t>11.1</t>
  </si>
  <si>
    <t>11.4</t>
  </si>
  <si>
    <t>12.1</t>
  </si>
  <si>
    <t>12.5</t>
  </si>
  <si>
    <t>12.6</t>
  </si>
  <si>
    <t>13.2</t>
  </si>
  <si>
    <t xml:space="preserve">un </t>
  </si>
  <si>
    <t>11.3</t>
  </si>
  <si>
    <t>13.1</t>
  </si>
  <si>
    <t>13.3</t>
  </si>
  <si>
    <t>13.4</t>
  </si>
  <si>
    <t>13.5</t>
  </si>
  <si>
    <t>ITEM</t>
  </si>
  <si>
    <t>DESCRIÇÃO DOS SERVIÇOS</t>
  </si>
  <si>
    <t>UNID.</t>
  </si>
  <si>
    <t>QUANT.</t>
  </si>
  <si>
    <t>VALOR (R$)</t>
  </si>
  <si>
    <t>un</t>
  </si>
  <si>
    <t>m²</t>
  </si>
  <si>
    <t>m</t>
  </si>
  <si>
    <t>7.1</t>
  </si>
  <si>
    <t>7.2</t>
  </si>
  <si>
    <t>10.1</t>
  </si>
  <si>
    <t>10.2</t>
  </si>
  <si>
    <t>10.3</t>
  </si>
  <si>
    <t>10.6</t>
  </si>
  <si>
    <t>7.4</t>
  </si>
  <si>
    <t xml:space="preserve">Subtotal </t>
  </si>
  <si>
    <t>11.6</t>
  </si>
  <si>
    <t>12.14</t>
  </si>
  <si>
    <t>12.15</t>
  </si>
  <si>
    <t>12.21</t>
  </si>
  <si>
    <t>5.4</t>
  </si>
  <si>
    <t>5.5</t>
  </si>
  <si>
    <t>9.5</t>
  </si>
  <si>
    <t>7.3</t>
  </si>
  <si>
    <t>11.2</t>
  </si>
  <si>
    <t>12.17</t>
  </si>
  <si>
    <t>Obra: QUADRA COBERTA POLIESPORTIVA COM VESTIÁRIOS 980,40M²</t>
  </si>
  <si>
    <t>QUADRA COBERTA POLIESPORTIVA COM VESTIÁRIO 980,40M²</t>
  </si>
  <si>
    <t>PAREDES E PAINÉIS</t>
  </si>
  <si>
    <t>Elemento vazado de concreto (40x40x7 cm) assentados com argamassa (cimento e areia traço 1:3)</t>
  </si>
  <si>
    <t>Elemento vazado de concreto (50x50x10 cm) anti-chuva assentados com argamassa (cimento e areia traço 1:3)</t>
  </si>
  <si>
    <t>ESQUADRIAS</t>
  </si>
  <si>
    <t>Porta de madeira (1,00x2,10 m) com bandeira (1,00x0,80 m) - inclusive ferragens, conforme projeto de esquadrias</t>
  </si>
  <si>
    <t>um</t>
  </si>
  <si>
    <t>Porta de madeira (0,90x2,10 m) - inclusive ferragens, conforme projeto de esquadrias</t>
  </si>
  <si>
    <t>Porta de madeira - Banheiros e Sanitários (0,60 m) completa inclusive targeta metálica</t>
  </si>
  <si>
    <t>Porta de madeira - Banheiros e Sanitários (0,80 m) completa inclusive targeta metálica - WC PNE</t>
  </si>
  <si>
    <t>REVESTIMENTO</t>
  </si>
  <si>
    <t>8.3</t>
  </si>
  <si>
    <t>8.4</t>
  </si>
  <si>
    <t>Reboco c/ argamassa pré-fabricada, adesivo de alta resistência p/ tinta epóxi esp = 5mm p/ parede</t>
  </si>
  <si>
    <t>Revestimento cerâmico de paredes PEI IV - cerâmica 20x20 cm - incl. Rejunte - conforme projeto</t>
  </si>
  <si>
    <t>Revestimento cerâmico de paredes PEI IV - cerâmica 10x10 cm - incl. Rejunte - conforme projeto</t>
  </si>
  <si>
    <t>PISOS</t>
  </si>
  <si>
    <t>Junta de retração, serrada com disco diamantado, para pavimentos em placa de concreto, profund. = 5cm, inclusive preenchimento com mastique</t>
  </si>
  <si>
    <t>Piso cerâmico esmaltado PEI V - 33x33 cm - incl. Rejunte - conforme projeto</t>
  </si>
  <si>
    <t>PINTURA</t>
  </si>
  <si>
    <t>Aplicação de selador acrílico</t>
  </si>
  <si>
    <t>Demarcação de quadra com tinta acrílica</t>
  </si>
  <si>
    <t>Emassamento de superfície, com aplicação de 02 demãos de massa acrílica</t>
  </si>
  <si>
    <t>Pintura de acabamento com aplicação de 02 demãos de tinta acrílica</t>
  </si>
  <si>
    <t>Pintura de piso com tinta a base de resina epoxi</t>
  </si>
  <si>
    <t>Pintura em tinta PVA latex (02 demãos), inclusive emassamento</t>
  </si>
  <si>
    <t>INSTALAÇÕES HIDRÁULICAS</t>
  </si>
  <si>
    <t>Adaptador soldável curto c/ bolsa-rosca para registro 20 mm - 1/2¨</t>
  </si>
  <si>
    <t>Adaptador soldável curto c/ bolsa-rosca para registro 25 mm - 3/4¨</t>
  </si>
  <si>
    <t>11.7</t>
  </si>
  <si>
    <t>11.8</t>
  </si>
  <si>
    <t>11.9</t>
  </si>
  <si>
    <t>11.10</t>
  </si>
  <si>
    <t>Adaptador soldável curto c/ bolsa-rosca para registro 32 mm - 1"</t>
  </si>
  <si>
    <t>Adaptador soldável curto c/ blsa-rosca para registro 50 mm - 1.1/2"</t>
  </si>
  <si>
    <t xml:space="preserve">Bucha de redução soldável longa 40 mm - 25 mm </t>
  </si>
  <si>
    <t>Caixa Dagua em fibra de vidro - cap. 3000 litros</t>
  </si>
  <si>
    <t>Flange para caixa dagua 25 mm</t>
  </si>
  <si>
    <t>Flange para caixa dagua 50 mm</t>
  </si>
  <si>
    <t>11.31</t>
  </si>
  <si>
    <t>11.32</t>
  </si>
  <si>
    <t>11.40</t>
  </si>
  <si>
    <t>11.41</t>
  </si>
  <si>
    <t>Torneira cromada para lavatório 1/2"</t>
  </si>
  <si>
    <t>Torneira de bóia p/caixa d'agua em pvc d = 3/4"</t>
  </si>
  <si>
    <t>Vaso sanitario para deficientes físicos para válvula de descarga, em louca branca, com acessórios, inclusive assento, conjunto de fixação, anel de vedação, tubo PVC de ligação</t>
  </si>
  <si>
    <t>Vaso sanitario sifonado, para válvula de descarga, em louca branca, com acessórios, inclusive assento plástico, anel de vedação, tubo PVC de ligação</t>
  </si>
  <si>
    <t>INSTALAÇÕES SANITÁRIAS</t>
  </si>
  <si>
    <t>Bucha de redução longa 50 mm - 40 mm</t>
  </si>
  <si>
    <t>Curva 90º curta - 40 mm</t>
  </si>
  <si>
    <t>Fossa séptica, em concreto armado, (d 2,50 x h 12,00)</t>
  </si>
  <si>
    <t>Sifão de copo para pia e lavatório 1" - 1.1/2"</t>
  </si>
  <si>
    <t>Sumidouro em alvenaria (d 2,30 x h 6,00)</t>
  </si>
  <si>
    <t>Tubo PVC ponta e bolsa c/ virola - 50 mm</t>
  </si>
  <si>
    <t>Válvula para lavatório e tamque 1"</t>
  </si>
  <si>
    <t>DRENAGEM PLUVIAL</t>
  </si>
  <si>
    <t>Calha em chapa de aço galvanizado n 24</t>
  </si>
  <si>
    <t>Tubo de queda - água pluvial DN=150 mm</t>
  </si>
  <si>
    <t>Joelho PVC 90 d=150 mm - tubulação pluvial</t>
  </si>
  <si>
    <t>Ralo hemisférico tipo "abacaxi" com tela de aço com funil de saída cônico</t>
  </si>
  <si>
    <t>Canaleta de concreto c/ tampa removível em chapa de aço ( 0,25x0,25x02,25 m)</t>
  </si>
  <si>
    <t>INSTALAÇÕES ELÉTRICAS - 127/220V</t>
  </si>
  <si>
    <t>Condulete em aluminio tipo T de 3/4" , inclusive acessórios</t>
  </si>
  <si>
    <t>14.1</t>
  </si>
  <si>
    <t>14.2</t>
  </si>
  <si>
    <t>14.3</t>
  </si>
  <si>
    <t>14.4</t>
  </si>
  <si>
    <t>14.5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</si>
  <si>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</si>
  <si>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</si>
  <si>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</si>
  <si>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</si>
  <si>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</si>
  <si>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</si>
  <si>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</si>
  <si>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</si>
  <si>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</si>
  <si>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</si>
  <si>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</si>
  <si>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</si>
  <si>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</si>
  <si>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</si>
  <si>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</si>
  <si>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14.28</t>
  </si>
  <si>
    <t>14.29</t>
  </si>
  <si>
    <t>14.30</t>
  </si>
  <si>
    <t>Condulete em alumínio tipo L de 3/4", inclusive acessórios</t>
  </si>
  <si>
    <t>Condulete em alumínio tipo TA de 3/4", inclusive acessórios</t>
  </si>
  <si>
    <t>Condulete em alumínio tipo XA de 3/4", inclusive acessórios</t>
  </si>
  <si>
    <t>Caixa de PVC 4x2", inclusive espelho</t>
  </si>
  <si>
    <t>Condutor de cobre unipolar, isolação em PVC/70ºC, camada de proteção em PVC, não propagador de chamas, classe de tensão 750V, encordoamento classe 5, flexível, com seção 2,5 mm²</t>
  </si>
  <si>
    <t>Condutor de cobre unipolar, isolação em PVC/70ºC, camada de proteção em PVC, não propagador de chamas, classe de tensão 750V, encordoamento classe 5, flexível, com seção 4 mm²</t>
  </si>
  <si>
    <t>Condutor de cobre unipolar, isolação em PVC/70ºC, camada de proteção em PVC, não propagador de chamas, classe de tensão 750V, encordoamento classe 5, flexível, com seção 16 mm²</t>
  </si>
  <si>
    <t>Condutor de cobre unipolar, isolação em PVC/90ºC, camada de proteção em PVC, não propagador de chamas, classe de tensão 1000V, encordoamento classe 5, flexível, com seção 35 mm²</t>
  </si>
  <si>
    <t>Tomada 2p + t de embutir, 10 A, completa</t>
  </si>
  <si>
    <t>Tomada 2p + t para piso, 10 A, completa</t>
  </si>
  <si>
    <t>Interruptor 1 tecla simples</t>
  </si>
  <si>
    <t>Disjuntor termomagnetico monopolar 10 A, padrão DIN (linha branca)</t>
  </si>
  <si>
    <t>Disjuntor termomagnetico binopolar 20 A, padrão DIN (linha branca)</t>
  </si>
  <si>
    <t>Disjuntor termomagnetico binopolar 25 A, padrão DIN (linha branca)</t>
  </si>
  <si>
    <t>Disjuntor termomagnetico triopolar 150 A, padrão DIN (linha branca)</t>
  </si>
  <si>
    <t>Disjuntor termomagnetico triopolar 175 A, padrão DIN (linha branca)</t>
  </si>
  <si>
    <t>Dispositivo residual diferencial - DR 125A In 30 mA</t>
  </si>
  <si>
    <t>Quadro de distribuição de embutir, com barramento, em chapa de aço, para 4 disjuntores unipolares + 8 bipolares + 1 tripolar + 1 DR, padrão europeu (linha branca), exclusive disjuntores</t>
  </si>
  <si>
    <t>Quadro de distribuição de embutir, com barramento, em chapa de aço, para 1 disjuntor unipolar + 5 bipolares + 2 tripolares, padrão europeu (linha branca), exclusive disjuntores</t>
  </si>
  <si>
    <t>Luminária calha sobrepor p/lamp.fluorescente 2x40w, completa, incl.reator eletronico e lampadas</t>
  </si>
  <si>
    <t>Luminária calha sobrepor p/lamp.fluorescente 1x40w, completa, incl.reator eletronico e lampadas</t>
  </si>
  <si>
    <t xml:space="preserve">Luminária blindada p/ alta pressão, linha industrial projetor hermético para lâmpada de luz mista de  500 W, com proteção da lâmpada </t>
  </si>
  <si>
    <t>SISTEMA DE PROTEÇÃO CONTRA DESCARGAS ATMOSFÉRICAS (SPDA)</t>
  </si>
  <si>
    <t>Caixa de inspeção 30x30x40 cm com tampa de ferro fundido</t>
  </si>
  <si>
    <t>Cordoalha de cobre nu 35 mm²</t>
  </si>
  <si>
    <t>15.1</t>
  </si>
  <si>
    <t>15.3</t>
  </si>
  <si>
    <t>15.4</t>
  </si>
  <si>
    <t>15.5</t>
  </si>
  <si>
    <t>15.6</t>
  </si>
  <si>
    <t>Tubo PVC 40mm</t>
  </si>
  <si>
    <t>Terminal de pressão tipo prensa com 4 parafusos</t>
  </si>
  <si>
    <t>SERVIÇOS DIVERSOS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</si>
  <si>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</si>
  <si>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</si>
  <si>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</si>
  <si>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</si>
  <si>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</si>
  <si>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</si>
  <si>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</si>
  <si>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</si>
  <si>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</si>
  <si>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</si>
  <si>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</si>
  <si>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</si>
  <si>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1 - Esta planilha orçamentária refere-se  a REAJUSTE da construção de Quadra Escolar Coberta, com Vestiário, com área Total de 980,40m², no Bairro Bela Vista, Município de Quilombo, conforme projeto padrão do FNDE e termo de compromisso PAC 204347/2013.</t>
  </si>
  <si>
    <t xml:space="preserve">Alambrado com tela de arame galvanizado fio 12 bwg, malha 2"", revestido em pvc, fixada com tubos de ferro galvanizado 2"" </t>
  </si>
  <si>
    <t>Portão em tubo de ferro galvanizado 2"" e tela de arame galvanizado fio 12 bwg, malha 2"", revestido em pvc, inclusive dobradiças e fechadura</t>
  </si>
  <si>
    <t>Bancada em granito cinza andorinha para lavatório com testeiras - espessura 2 cm, largura 50 cm, conforme projeto</t>
  </si>
  <si>
    <t>Banco de  concreto armado polido (l=0,45 m) sem arestas, conforme projeto</t>
  </si>
  <si>
    <t>Barra de Apoio para deficiente em ferro galvanizado de 11/2"", l=140 cm (bacia sanitária e mictório), inclusive parafusos de fixação e pintura</t>
  </si>
  <si>
    <t>Barra de Apoio para deficiente em ferro galvanizado de 11/2"", l=80 cm (bacia sanitária e mictório), inclusive parafusos de fixação e pintura</t>
  </si>
  <si>
    <t>Espelho plano 4 mm</t>
  </si>
  <si>
    <t>Estrutura metálica c/ tabelas de basquete</t>
  </si>
  <si>
    <t>Soleira em granito cinza andorinha = 15 cm, e = 2 cm</t>
  </si>
  <si>
    <t>cj</t>
  </si>
  <si>
    <t>CUSTO TOTAL</t>
  </si>
  <si>
    <t>PR. UNIT.(R$) LICITADO</t>
  </si>
  <si>
    <t>8.5</t>
  </si>
  <si>
    <t>10.7</t>
  </si>
  <si>
    <t>10.8</t>
  </si>
  <si>
    <t>11.23</t>
  </si>
  <si>
    <t>Registro de gaveta c/ canopla cromada (1/2")</t>
  </si>
  <si>
    <t>12.18</t>
  </si>
  <si>
    <t>Tubo rígido c/ ponta lisa 100mm</t>
  </si>
  <si>
    <t>MERCADO</t>
  </si>
  <si>
    <t>PR. UNIT.(R$) COM BDI</t>
  </si>
  <si>
    <t>73937/003</t>
  </si>
  <si>
    <t>73937/004</t>
  </si>
  <si>
    <t>Engate flexível plástico 40cm</t>
  </si>
  <si>
    <t>73861/017</t>
  </si>
  <si>
    <t>73861/014</t>
  </si>
  <si>
    <t>73861/020</t>
  </si>
  <si>
    <t>74130/005</t>
  </si>
  <si>
    <t>74130/007</t>
  </si>
  <si>
    <t>mercado</t>
  </si>
  <si>
    <t>74131/004</t>
  </si>
  <si>
    <t>73953/006</t>
  </si>
  <si>
    <t>73953/005</t>
  </si>
  <si>
    <t>Haste tipo Coopperweld 5/8" - 3 m c/ conector</t>
  </si>
  <si>
    <t>74244/001</t>
  </si>
  <si>
    <t>Limpeza final da obra</t>
  </si>
  <si>
    <t>Estrutura metálica c/ traves para fustal</t>
  </si>
  <si>
    <t>Estrutura metálica p/ rede de voley</t>
  </si>
  <si>
    <t>73801/001</t>
  </si>
  <si>
    <t>Demolição de piso em concreto de alta resistencia</t>
  </si>
  <si>
    <t>Piso em concreto 20 mpa,  preparo mecanico, espessura 7cm,  incluso selante elastico a base de poliuretano</t>
  </si>
  <si>
    <t>SINAPI (março/2016)</t>
  </si>
  <si>
    <t>SERVIÇOS A REFAZER</t>
  </si>
  <si>
    <t>17.1</t>
  </si>
  <si>
    <t>17.2</t>
  </si>
  <si>
    <t>18.1</t>
  </si>
  <si>
    <t>17.3</t>
  </si>
  <si>
    <t xml:space="preserve">Remoção cuidadosa de elemento vazado de concreto assentados com argamassa </t>
  </si>
  <si>
    <t>SERVIÇO EXECUTADOS PELA EMPRESA ANTERIOR - não medido</t>
  </si>
  <si>
    <t>18.2</t>
  </si>
  <si>
    <t>17.4</t>
  </si>
  <si>
    <t>QUILOMBO,SC 12/09/2016</t>
  </si>
  <si>
    <t>Planilha Orçamentária Atualizada 12/09/2016</t>
  </si>
  <si>
    <t>ORÇAMENTO QUADRA ESCOLA MADRE PAULINA -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</si>
</sst>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3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165" fontId="10" fillId="0" borderId="0" applyBorder="0" applyProtection="0"/>
    <xf numFmtId="165" fontId="10" fillId="0" borderId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166" fontId="11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7" fillId="0" borderId="0"/>
    <xf numFmtId="9" fontId="7" fillId="0" borderId="0" applyFont="0" applyFill="0" applyBorder="0" applyAlignment="0" applyProtection="0"/>
    <xf numFmtId="0" fontId="13" fillId="0" borderId="0" applyNumberFormat="0" applyBorder="0" applyProtection="0"/>
    <xf numFmtId="167" fontId="13" fillId="0" borderId="0" applyBorder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0" fillId="0" borderId="0" applyBorder="0" applyProtection="0"/>
    <xf numFmtId="0" fontId="7" fillId="0" borderId="0"/>
    <xf numFmtId="0" fontId="7" fillId="0" borderId="0"/>
    <xf numFmtId="0" fontId="7" fillId="0" borderId="0"/>
    <xf numFmtId="0" fontId="15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5" fillId="0" borderId="0"/>
    <xf numFmtId="0" fontId="18" fillId="0" borderId="0"/>
    <xf numFmtId="164" fontId="9" fillId="0" borderId="0" applyFont="0" applyFill="0" applyBorder="0" applyAlignment="0" applyProtection="0"/>
    <xf numFmtId="0" fontId="1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17" fillId="0" borderId="0"/>
    <xf numFmtId="0" fontId="4" fillId="0" borderId="0"/>
    <xf numFmtId="9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3" fillId="0" borderId="0"/>
    <xf numFmtId="9" fontId="22" fillId="0" borderId="0" applyFont="0" applyFill="0" applyBorder="0" applyAlignment="0" applyProtection="0"/>
    <xf numFmtId="0" fontId="24" fillId="0" borderId="0"/>
    <xf numFmtId="168" fontId="7" fillId="0" borderId="0" applyFont="0" applyFill="0" applyBorder="0" applyAlignment="0" applyProtection="0"/>
    <xf numFmtId="169" fontId="25" fillId="0" borderId="0">
      <protection locked="0"/>
    </xf>
    <xf numFmtId="0" fontId="8" fillId="6" borderId="16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8" fillId="0" borderId="0"/>
    <xf numFmtId="10" fontId="27" fillId="7" borderId="1" applyNumberFormat="0" applyBorder="0" applyAlignment="0" applyProtection="0"/>
    <xf numFmtId="0" fontId="7" fillId="0" borderId="0">
      <alignment horizontal="centerContinuous" vertical="justify"/>
    </xf>
    <xf numFmtId="0" fontId="29" fillId="0" borderId="0" applyAlignment="0">
      <alignment horizontal="center"/>
    </xf>
    <xf numFmtId="174" fontId="30" fillId="0" borderId="0"/>
    <xf numFmtId="0" fontId="31" fillId="0" borderId="0">
      <alignment horizontal="left" vertical="center" indent="12"/>
    </xf>
    <xf numFmtId="0" fontId="27" fillId="0" borderId="16" applyBorder="0">
      <alignment horizontal="left" vertical="center" wrapText="1" indent="2"/>
      <protection locked="0"/>
    </xf>
    <xf numFmtId="0" fontId="27" fillId="0" borderId="16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38" fontId="21" fillId="0" borderId="0" applyFont="0" applyFill="0" applyBorder="0" applyAlignment="0" applyProtection="0"/>
    <xf numFmtId="177" fontId="32" fillId="0" borderId="0">
      <protection locked="0"/>
    </xf>
    <xf numFmtId="178" fontId="22" fillId="0" borderId="0" applyFont="0" applyFill="0" applyBorder="0" applyAlignment="0" applyProtection="0"/>
    <xf numFmtId="0" fontId="21" fillId="0" borderId="0"/>
    <xf numFmtId="0" fontId="33" fillId="0" borderId="0">
      <protection locked="0"/>
    </xf>
    <xf numFmtId="0" fontId="33" fillId="0" borderId="0">
      <protection locked="0"/>
    </xf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vertical="center" wrapText="1"/>
    </xf>
    <xf numFmtId="0" fontId="8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0" fontId="7" fillId="0" borderId="0" xfId="10" applyFont="1" applyFill="1" applyAlignment="1">
      <alignment horizontal="center" vertical="center"/>
    </xf>
    <xf numFmtId="0" fontId="7" fillId="0" borderId="0" xfId="10" applyFont="1" applyFill="1" applyAlignment="1">
      <alignment horizontal="center"/>
    </xf>
    <xf numFmtId="0" fontId="7" fillId="0" borderId="0" xfId="10" applyFont="1" applyFill="1" applyAlignment="1">
      <alignment horizontal="left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vertical="center" wrapText="1"/>
    </xf>
    <xf numFmtId="4" fontId="7" fillId="0" borderId="0" xfId="10" applyNumberFormat="1" applyFont="1" applyFill="1" applyAlignment="1">
      <alignment vertical="center"/>
    </xf>
    <xf numFmtId="0" fontId="7" fillId="0" borderId="0" xfId="10" applyFont="1" applyAlignment="1">
      <alignment vertical="center"/>
    </xf>
    <xf numFmtId="0" fontId="8" fillId="2" borderId="1" xfId="10" applyFont="1" applyFill="1" applyBorder="1" applyAlignment="1">
      <alignment vertical="center"/>
    </xf>
    <xf numFmtId="0" fontId="8" fillId="0" borderId="0" xfId="10" applyFont="1" applyFill="1" applyBorder="1" applyAlignment="1">
      <alignment vertical="center"/>
    </xf>
    <xf numFmtId="0" fontId="7" fillId="0" borderId="0" xfId="10" applyFont="1" applyFill="1" applyBorder="1" applyAlignment="1">
      <alignment horizontal="left" vertical="center"/>
    </xf>
    <xf numFmtId="0" fontId="7" fillId="4" borderId="1" xfId="10" applyFont="1" applyFill="1" applyBorder="1" applyAlignment="1">
      <alignment horizontal="center" vertical="center"/>
    </xf>
    <xf numFmtId="0" fontId="7" fillId="4" borderId="1" xfId="10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left" vertical="center"/>
    </xf>
    <xf numFmtId="0" fontId="7" fillId="0" borderId="9" xfId="10" applyFont="1" applyFill="1" applyBorder="1" applyAlignment="1" applyProtection="1">
      <alignment horizontal="center"/>
      <protection locked="0"/>
    </xf>
    <xf numFmtId="0" fontId="7" fillId="0" borderId="10" xfId="10" applyFont="1" applyFill="1" applyBorder="1" applyAlignment="1" applyProtection="1">
      <alignment horizontal="center" vertical="center"/>
      <protection locked="0"/>
    </xf>
    <xf numFmtId="0" fontId="8" fillId="3" borderId="1" xfId="10" applyFont="1" applyFill="1" applyBorder="1" applyAlignment="1">
      <alignment vertical="center"/>
    </xf>
    <xf numFmtId="0" fontId="7" fillId="3" borderId="1" xfId="10" applyFont="1" applyFill="1" applyBorder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0" fontId="8" fillId="3" borderId="1" xfId="10" applyFont="1" applyFill="1" applyBorder="1" applyAlignment="1">
      <alignment vertical="center" wrapText="1"/>
    </xf>
    <xf numFmtId="0" fontId="7" fillId="3" borderId="1" xfId="10" applyFont="1" applyFill="1" applyBorder="1" applyAlignment="1">
      <alignment vertical="center" wrapText="1"/>
    </xf>
    <xf numFmtId="0" fontId="8" fillId="3" borderId="1" xfId="10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/>
    </xf>
    <xf numFmtId="164" fontId="7" fillId="0" borderId="0" xfId="26" applyFont="1" applyFill="1" applyAlignment="1">
      <alignment vertical="center"/>
    </xf>
    <xf numFmtId="164" fontId="7" fillId="0" borderId="0" xfId="26" applyFont="1" applyFill="1" applyAlignment="1">
      <alignment horizontal="center" vertical="center"/>
    </xf>
    <xf numFmtId="164" fontId="8" fillId="0" borderId="11" xfId="26" applyFont="1" applyFill="1" applyBorder="1" applyAlignment="1" applyProtection="1">
      <alignment horizontal="center" vertical="center"/>
      <protection locked="0"/>
    </xf>
    <xf numFmtId="164" fontId="7" fillId="0" borderId="0" xfId="26" applyFont="1" applyFill="1" applyBorder="1" applyAlignment="1">
      <alignment vertical="center"/>
    </xf>
    <xf numFmtId="164" fontId="7" fillId="0" borderId="0" xfId="26" applyFont="1" applyFill="1" applyBorder="1" applyAlignment="1">
      <alignment horizontal="center" vertical="center"/>
    </xf>
    <xf numFmtId="164" fontId="8" fillId="2" borderId="1" xfId="26" applyFont="1" applyFill="1" applyBorder="1" applyAlignment="1">
      <alignment vertical="center"/>
    </xf>
    <xf numFmtId="164" fontId="7" fillId="3" borderId="1" xfId="26" applyFont="1" applyFill="1" applyBorder="1" applyAlignment="1">
      <alignment vertical="center" wrapText="1"/>
    </xf>
    <xf numFmtId="164" fontId="7" fillId="3" borderId="1" xfId="26" applyFont="1" applyFill="1" applyBorder="1" applyAlignment="1">
      <alignment vertical="center"/>
    </xf>
    <xf numFmtId="164" fontId="7" fillId="2" borderId="1" xfId="26" applyFont="1" applyFill="1" applyBorder="1" applyAlignment="1">
      <alignment vertical="center"/>
    </xf>
    <xf numFmtId="164" fontId="7" fillId="0" borderId="0" xfId="26" applyFont="1" applyFill="1" applyBorder="1" applyAlignment="1">
      <alignment vertical="center" wrapText="1"/>
    </xf>
    <xf numFmtId="164" fontId="7" fillId="0" borderId="0" xfId="26" applyFont="1" applyFill="1" applyBorder="1" applyAlignment="1">
      <alignment horizontal="center" vertical="center" wrapText="1"/>
    </xf>
    <xf numFmtId="164" fontId="8" fillId="0" borderId="0" xfId="26" applyFont="1" applyFill="1" applyBorder="1" applyAlignment="1">
      <alignment horizontal="center" vertical="center"/>
    </xf>
    <xf numFmtId="164" fontId="8" fillId="0" borderId="0" xfId="26" applyFont="1" applyFill="1" applyBorder="1" applyAlignment="1">
      <alignment vertical="center"/>
    </xf>
    <xf numFmtId="4" fontId="8" fillId="0" borderId="0" xfId="10" applyNumberFormat="1" applyFont="1" applyFill="1" applyBorder="1" applyAlignment="1">
      <alignment vertical="center"/>
    </xf>
    <xf numFmtId="0" fontId="8" fillId="0" borderId="1" xfId="10" applyFont="1" applyFill="1" applyBorder="1" applyAlignment="1">
      <alignment horizontal="left" vertical="center"/>
    </xf>
    <xf numFmtId="164" fontId="8" fillId="0" borderId="1" xfId="26" applyFont="1" applyFill="1" applyBorder="1" applyAlignment="1">
      <alignment horizontal="center" vertical="center"/>
    </xf>
    <xf numFmtId="164" fontId="8" fillId="0" borderId="1" xfId="26" applyFont="1" applyFill="1" applyBorder="1" applyAlignment="1">
      <alignment vertical="center"/>
    </xf>
    <xf numFmtId="43" fontId="8" fillId="0" borderId="1" xfId="10" applyNumberFormat="1" applyFont="1" applyFill="1" applyBorder="1" applyAlignment="1">
      <alignment vertical="center"/>
    </xf>
    <xf numFmtId="0" fontId="7" fillId="2" borderId="1" xfId="10" applyFont="1" applyFill="1" applyBorder="1" applyAlignment="1">
      <alignment vertical="center"/>
    </xf>
    <xf numFmtId="164" fontId="7" fillId="0" borderId="1" xfId="14" applyFont="1" applyFill="1" applyBorder="1" applyAlignment="1">
      <alignment horizontal="right" vertical="center"/>
    </xf>
    <xf numFmtId="43" fontId="7" fillId="0" borderId="0" xfId="10" applyNumberFormat="1" applyFont="1" applyFill="1" applyAlignment="1">
      <alignment vertical="center"/>
    </xf>
    <xf numFmtId="0" fontId="7" fillId="0" borderId="1" xfId="10" applyFont="1" applyFill="1" applyBorder="1" applyAlignment="1">
      <alignment horizontal="center" vertical="center"/>
    </xf>
    <xf numFmtId="0" fontId="7" fillId="4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 vertical="center"/>
    </xf>
    <xf numFmtId="164" fontId="7" fillId="0" borderId="0" xfId="14" applyFont="1" applyFill="1" applyBorder="1" applyAlignment="1">
      <alignment vertical="center"/>
    </xf>
    <xf numFmtId="164" fontId="8" fillId="2" borderId="1" xfId="14" applyFont="1" applyFill="1" applyBorder="1" applyAlignment="1">
      <alignment vertical="center"/>
    </xf>
    <xf numFmtId="0" fontId="8" fillId="0" borderId="16" xfId="10" applyFont="1" applyFill="1" applyBorder="1" applyAlignment="1">
      <alignment vertical="center" wrapText="1"/>
    </xf>
    <xf numFmtId="0" fontId="8" fillId="0" borderId="12" xfId="10" applyFont="1" applyFill="1" applyBorder="1" applyAlignment="1">
      <alignment vertical="center" wrapText="1"/>
    </xf>
    <xf numFmtId="0" fontId="8" fillId="0" borderId="17" xfId="10" applyFont="1" applyFill="1" applyBorder="1" applyAlignment="1">
      <alignment horizontal="right" vertical="center" wrapText="1"/>
    </xf>
    <xf numFmtId="49" fontId="8" fillId="2" borderId="16" xfId="10" applyNumberFormat="1" applyFont="1" applyFill="1" applyBorder="1" applyAlignment="1">
      <alignment vertical="center"/>
    </xf>
    <xf numFmtId="49" fontId="8" fillId="2" borderId="12" xfId="10" applyNumberFormat="1" applyFont="1" applyFill="1" applyBorder="1" applyAlignment="1">
      <alignment vertical="center"/>
    </xf>
    <xf numFmtId="49" fontId="8" fillId="2" borderId="17" xfId="10" applyNumberFormat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horizontal="left"/>
    </xf>
    <xf numFmtId="0" fontId="7" fillId="0" borderId="8" xfId="10" applyFont="1" applyFill="1" applyBorder="1" applyAlignment="1">
      <alignment vertical="center" wrapText="1"/>
    </xf>
    <xf numFmtId="0" fontId="16" fillId="0" borderId="8" xfId="10" applyFont="1" applyFill="1" applyBorder="1" applyAlignment="1">
      <alignment vertical="center" wrapText="1"/>
    </xf>
    <xf numFmtId="164" fontId="7" fillId="0" borderId="1" xfId="14" applyFont="1" applyFill="1" applyBorder="1" applyAlignment="1">
      <alignment vertical="center"/>
    </xf>
    <xf numFmtId="164" fontId="8" fillId="0" borderId="1" xfId="14" applyFont="1" applyFill="1" applyBorder="1" applyAlignment="1">
      <alignment vertical="center" wrapText="1"/>
    </xf>
    <xf numFmtId="49" fontId="8" fillId="3" borderId="15" xfId="10" applyNumberFormat="1" applyFont="1" applyFill="1" applyBorder="1" applyAlignment="1">
      <alignment horizontal="center" vertical="center" wrapText="1"/>
    </xf>
    <xf numFmtId="49" fontId="8" fillId="3" borderId="2" xfId="10" applyNumberFormat="1" applyFont="1" applyFill="1" applyBorder="1" applyAlignment="1">
      <alignment horizontal="center" vertical="center" wrapText="1"/>
    </xf>
    <xf numFmtId="164" fontId="8" fillId="3" borderId="13" xfId="26" applyFont="1" applyFill="1" applyBorder="1" applyAlignment="1">
      <alignment horizontal="center" vertical="center" wrapText="1"/>
    </xf>
    <xf numFmtId="4" fontId="8" fillId="3" borderId="14" xfId="10" applyNumberFormat="1" applyFont="1" applyFill="1" applyBorder="1" applyAlignment="1">
      <alignment horizontal="center" vertical="center" wrapText="1"/>
    </xf>
    <xf numFmtId="4" fontId="8" fillId="3" borderId="2" xfId="10" applyNumberFormat="1" applyFont="1" applyFill="1" applyBorder="1" applyAlignment="1">
      <alignment horizontal="center" vertical="center" wrapText="1"/>
    </xf>
    <xf numFmtId="4" fontId="8" fillId="3" borderId="3" xfId="10" applyNumberFormat="1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/>
    </xf>
    <xf numFmtId="0" fontId="7" fillId="8" borderId="1" xfId="10" applyFont="1" applyFill="1" applyBorder="1" applyAlignment="1">
      <alignment horizontal="left" vertical="center" wrapText="1"/>
    </xf>
    <xf numFmtId="0" fontId="7" fillId="8" borderId="1" xfId="10" applyFont="1" applyFill="1" applyBorder="1" applyAlignment="1">
      <alignment horizontal="left" vertical="center"/>
    </xf>
    <xf numFmtId="0" fontId="7" fillId="8" borderId="18" xfId="0" applyFont="1" applyFill="1" applyBorder="1" applyAlignment="1" applyProtection="1">
      <alignment horizontal="justify" vertical="top" wrapText="1"/>
      <protection locked="0"/>
    </xf>
    <xf numFmtId="0" fontId="7" fillId="8" borderId="1" xfId="10" applyFont="1" applyFill="1" applyBorder="1" applyAlignment="1">
      <alignment vertical="center" wrapText="1"/>
    </xf>
    <xf numFmtId="2" fontId="7" fillId="0" borderId="0" xfId="10" applyNumberFormat="1" applyFont="1" applyFill="1" applyAlignment="1">
      <alignment vertical="center"/>
    </xf>
    <xf numFmtId="164" fontId="7" fillId="0" borderId="1" xfId="14" applyNumberFormat="1" applyFont="1" applyFill="1" applyBorder="1" applyAlignment="1">
      <alignment horizontal="right" vertical="center"/>
    </xf>
    <xf numFmtId="164" fontId="34" fillId="2" borderId="1" xfId="14" applyFont="1" applyFill="1" applyBorder="1" applyAlignment="1">
      <alignment vertical="center"/>
    </xf>
    <xf numFmtId="0" fontId="7" fillId="0" borderId="19" xfId="10" applyFont="1" applyFill="1" applyBorder="1" applyAlignment="1">
      <alignment vertical="center"/>
    </xf>
    <xf numFmtId="164" fontId="34" fillId="0" borderId="16" xfId="14" applyFont="1" applyFill="1" applyBorder="1" applyAlignment="1">
      <alignment vertical="center" wrapText="1"/>
    </xf>
    <xf numFmtId="0" fontId="7" fillId="0" borderId="1" xfId="10" applyFont="1" applyFill="1" applyBorder="1" applyAlignment="1">
      <alignment vertical="center"/>
    </xf>
    <xf numFmtId="0" fontId="7" fillId="0" borderId="1" xfId="10" applyFont="1" applyBorder="1" applyAlignment="1">
      <alignment vertical="center"/>
    </xf>
    <xf numFmtId="0" fontId="7" fillId="4" borderId="1" xfId="10" applyFont="1" applyFill="1" applyBorder="1" applyAlignment="1">
      <alignment vertical="center"/>
    </xf>
    <xf numFmtId="0" fontId="8" fillId="0" borderId="15" xfId="10" applyFont="1" applyFill="1" applyBorder="1" applyAlignment="1">
      <alignment horizontal="center" vertical="center" wrapText="1"/>
    </xf>
    <xf numFmtId="164" fontId="34" fillId="0" borderId="0" xfId="14" applyFont="1" applyFill="1" applyBorder="1" applyAlignment="1">
      <alignment vertical="center" wrapText="1"/>
    </xf>
    <xf numFmtId="164" fontId="8" fillId="5" borderId="0" xfId="26" applyFont="1" applyFill="1" applyBorder="1" applyAlignment="1">
      <alignment horizontal="center" vertical="center" wrapText="1"/>
    </xf>
    <xf numFmtId="0" fontId="7" fillId="0" borderId="4" xfId="10" applyNumberFormat="1" applyFont="1" applyFill="1" applyBorder="1" applyAlignment="1" applyProtection="1">
      <alignment horizontal="center" vertical="justify"/>
      <protection locked="0"/>
    </xf>
    <xf numFmtId="0" fontId="7" fillId="0" borderId="5" xfId="10" applyNumberFormat="1" applyFont="1" applyFill="1" applyBorder="1" applyAlignment="1" applyProtection="1">
      <alignment horizontal="center" vertical="justify"/>
      <protection locked="0"/>
    </xf>
    <xf numFmtId="0" fontId="7" fillId="0" borderId="6" xfId="10" applyNumberFormat="1" applyFont="1" applyFill="1" applyBorder="1" applyAlignment="1" applyProtection="1">
      <alignment horizontal="center" vertical="justify"/>
      <protection locked="0"/>
    </xf>
    <xf numFmtId="0" fontId="7" fillId="0" borderId="7" xfId="10" applyNumberFormat="1" applyFont="1" applyFill="1" applyBorder="1" applyAlignment="1" applyProtection="1">
      <alignment horizontal="center" vertical="justify"/>
      <protection locked="0"/>
    </xf>
    <xf numFmtId="0" fontId="7" fillId="0" borderId="0" xfId="10" applyNumberFormat="1" applyFont="1" applyFill="1" applyBorder="1" applyAlignment="1" applyProtection="1">
      <alignment horizontal="center" vertical="justify"/>
      <protection locked="0"/>
    </xf>
    <xf numFmtId="0" fontId="7" fillId="0" borderId="8" xfId="10" applyNumberFormat="1" applyFont="1" applyFill="1" applyBorder="1" applyAlignment="1" applyProtection="1">
      <alignment horizontal="center" vertical="justify"/>
      <protection locked="0"/>
    </xf>
    <xf numFmtId="0" fontId="16" fillId="0" borderId="4" xfId="10" applyFont="1" applyFill="1" applyBorder="1" applyAlignment="1">
      <alignment horizontal="center" vertical="center" wrapText="1"/>
    </xf>
    <xf numFmtId="0" fontId="16" fillId="0" borderId="5" xfId="10" applyFont="1" applyFill="1" applyBorder="1" applyAlignment="1">
      <alignment horizontal="center" vertical="center" wrapText="1"/>
    </xf>
    <xf numFmtId="0" fontId="16" fillId="0" borderId="6" xfId="10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8" xfId="10" applyFont="1" applyFill="1" applyBorder="1" applyAlignment="1">
      <alignment horizontal="center" vertical="center" wrapText="1"/>
    </xf>
    <xf numFmtId="0" fontId="16" fillId="0" borderId="9" xfId="10" applyFont="1" applyFill="1" applyBorder="1" applyAlignment="1">
      <alignment horizontal="center" vertical="center" wrapText="1"/>
    </xf>
    <xf numFmtId="0" fontId="16" fillId="0" borderId="10" xfId="10" applyFont="1" applyFill="1" applyBorder="1" applyAlignment="1">
      <alignment horizontal="center" vertical="center" wrapText="1"/>
    </xf>
    <xf numFmtId="0" fontId="16" fillId="0" borderId="11" xfId="10" applyFont="1" applyFill="1" applyBorder="1" applyAlignment="1">
      <alignment horizontal="center" vertical="center" wrapText="1"/>
    </xf>
  </cellXfs>
  <cellStyles count="119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 2" xfId="32"/>
    <cellStyle name="Normal" xfId="0" builtinId="0"/>
    <cellStyle name="Normal - Style1" xfId="81"/>
    <cellStyle name="Normal 10" xfId="46"/>
    <cellStyle name="Normal 11" xfId="51"/>
    <cellStyle name="Normal 12" xfId="48"/>
    <cellStyle name="Normal 13" xfId="49"/>
    <cellStyle name="Normal 14" xfId="52"/>
    <cellStyle name="Normal 15" xfId="60"/>
    <cellStyle name="Normal 16" xfId="95"/>
    <cellStyle name="Normal 17" xfId="105"/>
    <cellStyle name="Normal 18" xfId="109"/>
    <cellStyle name="Normal 19" xfId="101"/>
    <cellStyle name="Normal 2" xfId="10"/>
    <cellStyle name="Normal 2 2" xfId="17"/>
    <cellStyle name="Normal 20" xfId="103"/>
    <cellStyle name="Normal 21" xfId="106"/>
    <cellStyle name="Normal 22" xfId="99"/>
    <cellStyle name="Normal 23" xfId="97"/>
    <cellStyle name="Normal 24" xfId="98"/>
    <cellStyle name="Normal 25" xfId="111"/>
    <cellStyle name="Normal 26" xfId="115"/>
    <cellStyle name="Normal 27" xfId="113"/>
    <cellStyle name="Normal 28" xfId="112"/>
    <cellStyle name="Normal 29" xfId="107"/>
    <cellStyle name="Normal 3" xfId="18"/>
    <cellStyle name="Normal 3 2" xfId="19"/>
    <cellStyle name="Normal 3 3" xfId="27"/>
    <cellStyle name="Normal 30" xfId="96"/>
    <cellStyle name="Normal 31" xfId="110"/>
    <cellStyle name="Normal 32" xfId="100"/>
    <cellStyle name="Normal 33" xfId="104"/>
    <cellStyle name="Normal 34" xfId="114"/>
    <cellStyle name="Normal 35" xfId="108"/>
    <cellStyle name="Normal 36" xfId="102"/>
    <cellStyle name="Normal 4" xfId="20"/>
    <cellStyle name="Normal 5" xfId="23"/>
    <cellStyle name="Normal 5 2" xfId="53"/>
    <cellStyle name="Normal 6" xfId="24"/>
    <cellStyle name="Normal 6 2" xfId="42"/>
    <cellStyle name="Normal 6 2 2" xfId="54"/>
    <cellStyle name="Normal 6 3" xfId="55"/>
    <cellStyle name="Normal 7" xfId="25"/>
    <cellStyle name="Normal 7 2" xfId="39"/>
    <cellStyle name="Normal 8" xfId="40"/>
    <cellStyle name="Normal 8 2" xfId="56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116"/>
    <cellStyle name="Result" xfId="12"/>
    <cellStyle name="Result2" xfId="13"/>
    <cellStyle name="Sep. milhar [0]" xfId="89"/>
    <cellStyle name="Separador de m" xfId="90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" xfId="14" builtinId="3"/>
    <cellStyle name="Vírgula 10" xfId="117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7"/>
    <cellStyle name="Vírgula 7" xfId="50"/>
    <cellStyle name="Vírgula 8" xfId="58"/>
    <cellStyle name="Vírgula 9" xfId="59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</font>
      <fill>
        <patternFill patternType="solid">
          <bgColor indexed="42"/>
        </patternFill>
      </fill>
    </dxf>
    <dxf>
      <font>
        <b/>
        <i/>
        <condense val="0"/>
        <extend val="0"/>
        <u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showGridLines="0" tabSelected="1" zoomScale="85" zoomScaleNormal="85" zoomScaleSheetLayoutView="85" workbookViewId="0">
      <selection activeCell="J139" sqref="J139"/>
    </sheetView>
  </sheetViews>
  <sheetFormatPr defaultRowHeight="12.75" outlineLevelRow="1"/>
  <cols>
    <col min="1" max="1" width="1.375" style="6" customWidth="1"/>
    <col min="2" max="2" width="8.625" style="7" customWidth="1"/>
    <col min="3" max="3" width="94.125" style="8" customWidth="1"/>
    <col min="4" max="4" width="6.625" style="6" customWidth="1"/>
    <col min="5" max="5" width="11.5" style="30" customWidth="1"/>
    <col min="6" max="6" width="11.25" style="29" customWidth="1"/>
    <col min="7" max="7" width="14.25" style="1" customWidth="1"/>
    <col min="8" max="8" width="12" style="1" customWidth="1"/>
    <col min="9" max="9" width="10.75" style="1" hidden="1" customWidth="1"/>
    <col min="10" max="10" width="11.75" style="1" customWidth="1"/>
    <col min="11" max="16384" width="9" style="1"/>
  </cols>
  <sheetData>
    <row r="1" spans="1:10" ht="12.75" customHeight="1">
      <c r="A1" s="63"/>
      <c r="B1" s="95" t="s">
        <v>224</v>
      </c>
      <c r="C1" s="96"/>
      <c r="D1" s="96"/>
      <c r="E1" s="96"/>
      <c r="F1" s="96"/>
      <c r="G1" s="96"/>
      <c r="H1" s="96"/>
      <c r="I1" s="96"/>
      <c r="J1" s="97"/>
    </row>
    <row r="2" spans="1:10" ht="14.25" customHeight="1">
      <c r="A2" s="62"/>
      <c r="B2" s="98"/>
      <c r="C2" s="99"/>
      <c r="D2" s="99"/>
      <c r="E2" s="99"/>
      <c r="F2" s="99"/>
      <c r="G2" s="99"/>
      <c r="H2" s="99"/>
      <c r="I2" s="99"/>
      <c r="J2" s="100"/>
    </row>
    <row r="3" spans="1:10" ht="24.75" customHeight="1" thickBot="1">
      <c r="A3" s="62"/>
      <c r="B3" s="101"/>
      <c r="C3" s="102"/>
      <c r="D3" s="102"/>
      <c r="E3" s="102"/>
      <c r="F3" s="102"/>
      <c r="G3" s="102"/>
      <c r="H3" s="102"/>
      <c r="I3" s="102"/>
      <c r="J3" s="103"/>
    </row>
    <row r="4" spans="1:10" ht="20.100000000000001" customHeight="1">
      <c r="A4" s="73"/>
      <c r="B4" s="61" t="s">
        <v>38</v>
      </c>
      <c r="C4" s="2"/>
      <c r="D4" s="72"/>
      <c r="E4" s="39"/>
      <c r="F4" s="38"/>
      <c r="G4" s="3"/>
      <c r="H4" s="3"/>
    </row>
    <row r="5" spans="1:10" ht="20.100000000000001" customHeight="1">
      <c r="A5" s="73"/>
      <c r="B5" s="61"/>
      <c r="C5" s="2"/>
      <c r="D5" s="88" t="s">
        <v>222</v>
      </c>
      <c r="E5" s="88"/>
      <c r="F5" s="88"/>
      <c r="G5" s="88"/>
      <c r="H5" s="88"/>
    </row>
    <row r="6" spans="1:10" ht="20.100000000000001" customHeight="1">
      <c r="A6" s="15"/>
      <c r="B6" s="73" t="s">
        <v>223</v>
      </c>
      <c r="C6" s="15"/>
      <c r="D6" s="15"/>
      <c r="E6" s="15"/>
      <c r="F6" s="15"/>
      <c r="G6" s="15"/>
      <c r="H6" s="15"/>
    </row>
    <row r="7" spans="1:10" ht="20.100000000000001" customHeight="1">
      <c r="A7" s="4"/>
      <c r="B7" s="9"/>
      <c r="C7" s="43" t="s">
        <v>39</v>
      </c>
      <c r="D7" s="9" t="s">
        <v>17</v>
      </c>
      <c r="E7" s="44">
        <v>1</v>
      </c>
      <c r="F7" s="45"/>
      <c r="G7" s="46"/>
      <c r="H7" s="45">
        <f>H139</f>
        <v>0</v>
      </c>
    </row>
    <row r="8" spans="1:10" ht="20.100000000000001" customHeight="1" thickBot="1">
      <c r="A8" s="4"/>
      <c r="B8" s="4"/>
      <c r="C8" s="73"/>
      <c r="D8" s="4"/>
      <c r="E8" s="40"/>
      <c r="F8" s="41"/>
      <c r="G8" s="15"/>
      <c r="H8" s="42"/>
    </row>
    <row r="9" spans="1:10" ht="39" thickBot="1">
      <c r="A9" s="5"/>
      <c r="B9" s="66" t="s">
        <v>12</v>
      </c>
      <c r="C9" s="67" t="s">
        <v>13</v>
      </c>
      <c r="D9" s="67" t="s">
        <v>14</v>
      </c>
      <c r="E9" s="68" t="s">
        <v>15</v>
      </c>
      <c r="F9" s="69" t="s">
        <v>182</v>
      </c>
      <c r="G9" s="70" t="s">
        <v>191</v>
      </c>
      <c r="H9" s="71" t="s">
        <v>16</v>
      </c>
      <c r="I9" s="81"/>
      <c r="J9" s="86" t="s">
        <v>212</v>
      </c>
    </row>
    <row r="10" spans="1:10" ht="20.100000000000001" customHeight="1">
      <c r="A10" s="52"/>
      <c r="B10" s="52"/>
      <c r="C10" s="16"/>
      <c r="D10" s="52"/>
      <c r="E10" s="33"/>
      <c r="F10" s="32"/>
      <c r="G10" s="5"/>
      <c r="H10" s="53"/>
      <c r="J10" s="83"/>
    </row>
    <row r="11" spans="1:10" ht="20.100000000000001" customHeight="1">
      <c r="A11" s="52"/>
      <c r="B11" s="28">
        <v>5</v>
      </c>
      <c r="C11" s="14" t="s">
        <v>40</v>
      </c>
      <c r="D11" s="14"/>
      <c r="E11" s="37"/>
      <c r="F11" s="34"/>
      <c r="G11" s="14"/>
      <c r="H11" s="54"/>
      <c r="J11" s="83"/>
    </row>
    <row r="12" spans="1:10" ht="20.100000000000001" customHeight="1" outlineLevel="1">
      <c r="A12" s="52"/>
      <c r="B12" s="50" t="s">
        <v>32</v>
      </c>
      <c r="C12" s="75" t="s">
        <v>41</v>
      </c>
      <c r="D12" s="50" t="s">
        <v>18</v>
      </c>
      <c r="E12" s="48">
        <v>6</v>
      </c>
      <c r="F12" s="79"/>
      <c r="G12" s="64">
        <f>F12*25%+F12</f>
        <v>0</v>
      </c>
      <c r="H12" s="64"/>
      <c r="I12" s="1">
        <f t="shared" ref="I12" si="0">F12*E12</f>
        <v>0</v>
      </c>
      <c r="J12" s="83" t="s">
        <v>193</v>
      </c>
    </row>
    <row r="13" spans="1:10" ht="20.100000000000001" customHeight="1" outlineLevel="1">
      <c r="A13" s="52"/>
      <c r="B13" s="50" t="s">
        <v>33</v>
      </c>
      <c r="C13" s="75" t="s">
        <v>42</v>
      </c>
      <c r="D13" s="50" t="s">
        <v>18</v>
      </c>
      <c r="E13" s="48">
        <v>36</v>
      </c>
      <c r="F13" s="48"/>
      <c r="G13" s="64">
        <f>F13*25%+F13</f>
        <v>0</v>
      </c>
      <c r="H13" s="64"/>
      <c r="I13" s="78">
        <f>F13*E13</f>
        <v>0</v>
      </c>
      <c r="J13" s="83" t="s">
        <v>192</v>
      </c>
    </row>
    <row r="14" spans="1:10" ht="20.100000000000001" customHeight="1" outlineLevel="1" collapsed="1">
      <c r="A14" s="52"/>
      <c r="B14" s="55"/>
      <c r="C14" s="56"/>
      <c r="D14" s="56"/>
      <c r="E14" s="56"/>
      <c r="F14" s="57"/>
      <c r="G14" s="11"/>
      <c r="H14" s="65"/>
      <c r="I14" s="82">
        <f>SUM(I11:I13)</f>
        <v>0</v>
      </c>
      <c r="J14" s="83"/>
    </row>
    <row r="15" spans="1:10" ht="20.100000000000001" customHeight="1">
      <c r="A15" s="52"/>
      <c r="B15" s="52"/>
      <c r="C15" s="16"/>
      <c r="D15" s="52"/>
      <c r="E15" s="33"/>
      <c r="F15" s="32"/>
      <c r="G15" s="5"/>
      <c r="H15" s="53"/>
      <c r="J15" s="83"/>
    </row>
    <row r="16" spans="1:10" ht="20.100000000000001" customHeight="1">
      <c r="A16" s="52"/>
      <c r="B16" s="28">
        <v>7</v>
      </c>
      <c r="C16" s="14" t="s">
        <v>43</v>
      </c>
      <c r="D16" s="14"/>
      <c r="E16" s="34"/>
      <c r="F16" s="34"/>
      <c r="G16" s="14"/>
      <c r="H16" s="54"/>
      <c r="J16" s="83"/>
    </row>
    <row r="17" spans="1:10" ht="22.5" customHeight="1" outlineLevel="1">
      <c r="A17" s="52"/>
      <c r="B17" s="50" t="s">
        <v>20</v>
      </c>
      <c r="C17" s="75" t="s">
        <v>44</v>
      </c>
      <c r="D17" s="50" t="s">
        <v>17</v>
      </c>
      <c r="E17" s="48">
        <v>2</v>
      </c>
      <c r="F17" s="48"/>
      <c r="G17" s="64">
        <f>F17*25%+F17</f>
        <v>0</v>
      </c>
      <c r="H17" s="64"/>
      <c r="I17" s="1">
        <f>F17*E17</f>
        <v>0</v>
      </c>
      <c r="J17" s="83">
        <v>91016</v>
      </c>
    </row>
    <row r="18" spans="1:10" ht="22.5" customHeight="1" outlineLevel="1">
      <c r="A18" s="52"/>
      <c r="B18" s="50" t="s">
        <v>21</v>
      </c>
      <c r="C18" s="76" t="s">
        <v>46</v>
      </c>
      <c r="D18" s="50" t="s">
        <v>17</v>
      </c>
      <c r="E18" s="48">
        <v>1</v>
      </c>
      <c r="F18" s="48"/>
      <c r="G18" s="64">
        <f t="shared" ref="G18:G20" si="1">F18*25%+F18</f>
        <v>0</v>
      </c>
      <c r="H18" s="64"/>
      <c r="I18" s="1">
        <f t="shared" ref="I18:I20" si="2">F18*E18</f>
        <v>0</v>
      </c>
      <c r="J18" s="83">
        <v>91016</v>
      </c>
    </row>
    <row r="19" spans="1:10" ht="17.25" customHeight="1" outlineLevel="1">
      <c r="A19" s="52"/>
      <c r="B19" s="50" t="s">
        <v>35</v>
      </c>
      <c r="C19" s="74" t="s">
        <v>47</v>
      </c>
      <c r="D19" s="50" t="s">
        <v>17</v>
      </c>
      <c r="E19" s="48">
        <v>4</v>
      </c>
      <c r="F19" s="48"/>
      <c r="G19" s="64">
        <f t="shared" si="1"/>
        <v>0</v>
      </c>
      <c r="H19" s="64"/>
      <c r="I19" s="1">
        <f t="shared" si="2"/>
        <v>0</v>
      </c>
      <c r="J19" s="83">
        <v>91013</v>
      </c>
    </row>
    <row r="20" spans="1:10" ht="20.100000000000001" customHeight="1" outlineLevel="1">
      <c r="A20" s="52"/>
      <c r="B20" s="50" t="s">
        <v>26</v>
      </c>
      <c r="C20" s="74" t="s">
        <v>48</v>
      </c>
      <c r="D20" s="50" t="s">
        <v>17</v>
      </c>
      <c r="E20" s="48">
        <v>2</v>
      </c>
      <c r="F20" s="48"/>
      <c r="G20" s="64">
        <f t="shared" si="1"/>
        <v>0</v>
      </c>
      <c r="H20" s="64"/>
      <c r="I20" s="78">
        <f t="shared" si="2"/>
        <v>0</v>
      </c>
      <c r="J20" s="83">
        <v>91015</v>
      </c>
    </row>
    <row r="21" spans="1:10" ht="20.100000000000001" customHeight="1" outlineLevel="1">
      <c r="A21" s="52"/>
      <c r="B21" s="55"/>
      <c r="C21" s="56"/>
      <c r="D21" s="56"/>
      <c r="E21" s="56"/>
      <c r="F21" s="57"/>
      <c r="G21" s="11"/>
      <c r="H21" s="65"/>
      <c r="I21" s="82">
        <f>SUM(I17:I20)</f>
        <v>0</v>
      </c>
      <c r="J21" s="83"/>
    </row>
    <row r="22" spans="1:10" ht="20.100000000000001" customHeight="1">
      <c r="A22" s="52"/>
      <c r="B22" s="52"/>
      <c r="C22" s="16"/>
      <c r="D22" s="52"/>
      <c r="E22" s="33"/>
      <c r="F22" s="32"/>
      <c r="G22" s="5"/>
      <c r="H22" s="53"/>
      <c r="J22" s="83"/>
    </row>
    <row r="23" spans="1:10" ht="20.100000000000001" customHeight="1">
      <c r="A23" s="52"/>
      <c r="B23" s="28">
        <v>8</v>
      </c>
      <c r="C23" s="14" t="s">
        <v>49</v>
      </c>
      <c r="D23" s="14"/>
      <c r="E23" s="34"/>
      <c r="F23" s="34"/>
      <c r="G23" s="14"/>
      <c r="H23" s="54"/>
      <c r="J23" s="83"/>
    </row>
    <row r="24" spans="1:10" ht="30" customHeight="1" outlineLevel="1">
      <c r="A24" s="52"/>
      <c r="B24" s="10" t="s">
        <v>50</v>
      </c>
      <c r="C24" s="74" t="s">
        <v>52</v>
      </c>
      <c r="D24" s="10" t="s">
        <v>18</v>
      </c>
      <c r="E24" s="48">
        <v>31</v>
      </c>
      <c r="F24" s="48"/>
      <c r="G24" s="64">
        <f>F24*25%+F24</f>
        <v>0</v>
      </c>
      <c r="H24" s="64"/>
      <c r="I24" s="78">
        <f t="shared" ref="I24:I25" si="3">F24*E24</f>
        <v>0</v>
      </c>
      <c r="J24" s="83">
        <v>87530</v>
      </c>
    </row>
    <row r="25" spans="1:10" ht="30" customHeight="1" outlineLevel="1">
      <c r="A25" s="52"/>
      <c r="B25" s="10" t="s">
        <v>51</v>
      </c>
      <c r="C25" s="74" t="s">
        <v>53</v>
      </c>
      <c r="D25" s="10" t="s">
        <v>18</v>
      </c>
      <c r="E25" s="48">
        <v>304.26</v>
      </c>
      <c r="F25" s="48"/>
      <c r="G25" s="64">
        <f t="shared" ref="G25:G26" si="4">F25*25%+F25</f>
        <v>0</v>
      </c>
      <c r="H25" s="64"/>
      <c r="I25" s="1">
        <f t="shared" si="3"/>
        <v>0</v>
      </c>
      <c r="J25" s="83">
        <v>87265</v>
      </c>
    </row>
    <row r="26" spans="1:10" ht="30" customHeight="1" outlineLevel="1">
      <c r="A26" s="52"/>
      <c r="B26" s="10" t="s">
        <v>183</v>
      </c>
      <c r="C26" s="74" t="s">
        <v>54</v>
      </c>
      <c r="D26" s="10" t="s">
        <v>18</v>
      </c>
      <c r="E26" s="48">
        <v>6.84</v>
      </c>
      <c r="F26" s="48"/>
      <c r="G26" s="64">
        <f t="shared" si="4"/>
        <v>0</v>
      </c>
      <c r="H26" s="64"/>
      <c r="I26" s="78">
        <f t="shared" ref="I26" si="5">F26*E26</f>
        <v>0</v>
      </c>
      <c r="J26" s="83">
        <v>93393</v>
      </c>
    </row>
    <row r="27" spans="1:10" ht="20.100000000000001" customHeight="1" outlineLevel="1">
      <c r="A27" s="52"/>
      <c r="B27" s="55"/>
      <c r="C27" s="56"/>
      <c r="D27" s="56"/>
      <c r="E27" s="56"/>
      <c r="F27" s="57"/>
      <c r="G27" s="11"/>
      <c r="H27" s="65"/>
      <c r="I27" s="82">
        <f>SUM(I24:I26)</f>
        <v>0</v>
      </c>
      <c r="J27" s="83"/>
    </row>
    <row r="28" spans="1:10" ht="20.100000000000001" customHeight="1">
      <c r="A28" s="52"/>
      <c r="B28" s="52"/>
      <c r="C28" s="16"/>
      <c r="D28" s="52"/>
      <c r="E28" s="33"/>
      <c r="F28" s="32"/>
      <c r="G28" s="5"/>
      <c r="H28" s="53"/>
      <c r="J28" s="83"/>
    </row>
    <row r="29" spans="1:10" ht="20.100000000000001" customHeight="1">
      <c r="A29" s="52"/>
      <c r="B29" s="28">
        <v>9</v>
      </c>
      <c r="C29" s="14" t="s">
        <v>55</v>
      </c>
      <c r="D29" s="14"/>
      <c r="E29" s="34"/>
      <c r="F29" s="34"/>
      <c r="G29" s="14"/>
      <c r="H29" s="54"/>
      <c r="J29" s="83"/>
    </row>
    <row r="30" spans="1:10" ht="30" customHeight="1" outlineLevel="1">
      <c r="A30" s="52"/>
      <c r="B30" s="10" t="s">
        <v>34</v>
      </c>
      <c r="C30" s="74" t="s">
        <v>57</v>
      </c>
      <c r="D30" s="50" t="s">
        <v>18</v>
      </c>
      <c r="E30" s="48">
        <v>62.5</v>
      </c>
      <c r="F30" s="48"/>
      <c r="G30" s="64">
        <f>F30*25%+F30</f>
        <v>0</v>
      </c>
      <c r="H30" s="64"/>
      <c r="I30" s="78">
        <f t="shared" ref="I30" si="6">F30*E30</f>
        <v>0</v>
      </c>
      <c r="J30" s="83">
        <v>87246</v>
      </c>
    </row>
    <row r="31" spans="1:10" ht="20.100000000000001" customHeight="1" outlineLevel="1">
      <c r="A31" s="52"/>
      <c r="B31" s="55"/>
      <c r="C31" s="56"/>
      <c r="D31" s="56"/>
      <c r="E31" s="56"/>
      <c r="F31" s="57"/>
      <c r="G31" s="11"/>
      <c r="H31" s="65"/>
      <c r="I31" s="82">
        <f>SUM(I30:I30)</f>
        <v>0</v>
      </c>
      <c r="J31" s="83"/>
    </row>
    <row r="32" spans="1:10" ht="20.100000000000001" customHeight="1">
      <c r="A32" s="52"/>
      <c r="B32" s="52"/>
      <c r="C32" s="16"/>
      <c r="D32" s="52"/>
      <c r="E32" s="33"/>
      <c r="F32" s="32"/>
      <c r="G32" s="5"/>
      <c r="H32" s="53"/>
      <c r="J32" s="83"/>
    </row>
    <row r="33" spans="1:10" ht="20.100000000000001" customHeight="1">
      <c r="A33" s="52"/>
      <c r="B33" s="28">
        <v>10</v>
      </c>
      <c r="C33" s="14" t="s">
        <v>58</v>
      </c>
      <c r="D33" s="14"/>
      <c r="E33" s="34"/>
      <c r="F33" s="34"/>
      <c r="G33" s="14"/>
      <c r="H33" s="54"/>
      <c r="J33" s="83"/>
    </row>
    <row r="34" spans="1:10" ht="20.100000000000001" customHeight="1" outlineLevel="1">
      <c r="A34" s="52"/>
      <c r="B34" s="10" t="s">
        <v>22</v>
      </c>
      <c r="C34" s="74" t="s">
        <v>59</v>
      </c>
      <c r="D34" s="10" t="s">
        <v>18</v>
      </c>
      <c r="E34" s="48">
        <v>847.2</v>
      </c>
      <c r="F34" s="48"/>
      <c r="G34" s="64">
        <f>F34*25%+F34</f>
        <v>0</v>
      </c>
      <c r="H34" s="64"/>
      <c r="I34" s="78">
        <f>F34*E34</f>
        <v>0</v>
      </c>
      <c r="J34" s="83">
        <v>88485</v>
      </c>
    </row>
    <row r="35" spans="1:10" ht="20.100000000000001" customHeight="1" outlineLevel="1">
      <c r="A35" s="52"/>
      <c r="B35" s="10" t="s">
        <v>23</v>
      </c>
      <c r="C35" s="74" t="s">
        <v>60</v>
      </c>
      <c r="D35" s="10" t="s">
        <v>18</v>
      </c>
      <c r="E35" s="48">
        <v>360</v>
      </c>
      <c r="F35" s="48"/>
      <c r="G35" s="64">
        <f t="shared" ref="G35:G39" si="7">F35*25%+F35</f>
        <v>0</v>
      </c>
      <c r="H35" s="64"/>
      <c r="I35" s="78">
        <f t="shared" ref="I35:I39" si="8">F35*E35</f>
        <v>0</v>
      </c>
      <c r="J35" s="83">
        <v>41595</v>
      </c>
    </row>
    <row r="36" spans="1:10" ht="20.100000000000001" customHeight="1" outlineLevel="1">
      <c r="A36" s="52"/>
      <c r="B36" s="10" t="s">
        <v>24</v>
      </c>
      <c r="C36" s="74" t="s">
        <v>61</v>
      </c>
      <c r="D36" s="10" t="s">
        <v>18</v>
      </c>
      <c r="E36" s="48">
        <v>88.6</v>
      </c>
      <c r="F36" s="48"/>
      <c r="G36" s="64">
        <f t="shared" si="7"/>
        <v>0</v>
      </c>
      <c r="H36" s="64"/>
      <c r="I36" s="78">
        <f t="shared" si="8"/>
        <v>0</v>
      </c>
      <c r="J36" s="83">
        <v>88497</v>
      </c>
    </row>
    <row r="37" spans="1:10" s="13" customFormat="1" ht="20.100000000000001" customHeight="1" outlineLevel="1">
      <c r="A37" s="52"/>
      <c r="B37" s="10" t="s">
        <v>25</v>
      </c>
      <c r="C37" s="74" t="s">
        <v>62</v>
      </c>
      <c r="D37" s="10" t="s">
        <v>18</v>
      </c>
      <c r="E37" s="48">
        <v>847.2</v>
      </c>
      <c r="F37" s="48"/>
      <c r="G37" s="64">
        <f t="shared" si="7"/>
        <v>0</v>
      </c>
      <c r="H37" s="64"/>
      <c r="I37" s="78">
        <f t="shared" si="8"/>
        <v>0</v>
      </c>
      <c r="J37" s="84">
        <v>88489</v>
      </c>
    </row>
    <row r="38" spans="1:10" s="13" customFormat="1" ht="20.100000000000001" customHeight="1" outlineLevel="1">
      <c r="A38" s="52"/>
      <c r="B38" s="10" t="s">
        <v>184</v>
      </c>
      <c r="C38" s="74" t="s">
        <v>63</v>
      </c>
      <c r="D38" s="10" t="s">
        <v>18</v>
      </c>
      <c r="E38" s="48">
        <v>480</v>
      </c>
      <c r="F38" s="48"/>
      <c r="G38" s="64">
        <f t="shared" si="7"/>
        <v>0</v>
      </c>
      <c r="H38" s="64"/>
      <c r="I38" s="78">
        <f t="shared" si="8"/>
        <v>0</v>
      </c>
      <c r="J38" s="84">
        <v>79460</v>
      </c>
    </row>
    <row r="39" spans="1:10" s="13" customFormat="1" ht="20.100000000000001" customHeight="1" outlineLevel="1">
      <c r="A39" s="52"/>
      <c r="B39" s="10" t="s">
        <v>185</v>
      </c>
      <c r="C39" s="74" t="s">
        <v>64</v>
      </c>
      <c r="D39" s="10" t="s">
        <v>18</v>
      </c>
      <c r="E39" s="48">
        <v>476</v>
      </c>
      <c r="F39" s="48"/>
      <c r="G39" s="64">
        <f t="shared" si="7"/>
        <v>0</v>
      </c>
      <c r="H39" s="64"/>
      <c r="I39" s="78">
        <f t="shared" si="8"/>
        <v>0</v>
      </c>
      <c r="J39" s="84" t="s">
        <v>190</v>
      </c>
    </row>
    <row r="40" spans="1:10" ht="20.100000000000001" customHeight="1" outlineLevel="1">
      <c r="A40" s="52"/>
      <c r="B40" s="55"/>
      <c r="C40" s="56"/>
      <c r="D40" s="56"/>
      <c r="E40" s="56"/>
      <c r="F40" s="57"/>
      <c r="G40" s="11"/>
      <c r="H40" s="65"/>
      <c r="I40" s="82">
        <f>SUM(I34:I39)</f>
        <v>0</v>
      </c>
      <c r="J40" s="83"/>
    </row>
    <row r="41" spans="1:10" ht="20.100000000000001" customHeight="1">
      <c r="A41" s="52"/>
      <c r="B41" s="52"/>
      <c r="C41" s="16"/>
      <c r="D41" s="52"/>
      <c r="E41" s="33"/>
      <c r="F41" s="32"/>
      <c r="G41" s="5"/>
      <c r="H41" s="53"/>
      <c r="J41" s="83"/>
    </row>
    <row r="42" spans="1:10" ht="20.100000000000001" customHeight="1">
      <c r="A42" s="52"/>
      <c r="B42" s="28">
        <v>11</v>
      </c>
      <c r="C42" s="14" t="s">
        <v>65</v>
      </c>
      <c r="D42" s="14"/>
      <c r="E42" s="34"/>
      <c r="F42" s="34"/>
      <c r="G42" s="14"/>
      <c r="H42" s="54"/>
      <c r="J42" s="83"/>
    </row>
    <row r="43" spans="1:10" s="51" customFormat="1" ht="20.100000000000001" customHeight="1" outlineLevel="1">
      <c r="A43" s="52">
        <v>1</v>
      </c>
      <c r="B43" s="17" t="s">
        <v>0</v>
      </c>
      <c r="C43" s="77" t="s">
        <v>66</v>
      </c>
      <c r="D43" s="50" t="s">
        <v>17</v>
      </c>
      <c r="E43" s="48">
        <v>4</v>
      </c>
      <c r="F43" s="48"/>
      <c r="G43" s="64">
        <f>F43*25%+F43</f>
        <v>0</v>
      </c>
      <c r="H43" s="64"/>
      <c r="I43" s="1">
        <f>F43*E43</f>
        <v>0</v>
      </c>
      <c r="J43" s="85">
        <v>89376</v>
      </c>
    </row>
    <row r="44" spans="1:10" s="51" customFormat="1" ht="20.100000000000001" customHeight="1" outlineLevel="1">
      <c r="A44" s="52"/>
      <c r="B44" s="17" t="s">
        <v>36</v>
      </c>
      <c r="C44" s="77" t="s">
        <v>67</v>
      </c>
      <c r="D44" s="50" t="s">
        <v>17</v>
      </c>
      <c r="E44" s="48">
        <v>12</v>
      </c>
      <c r="F44" s="48"/>
      <c r="G44" s="64">
        <f t="shared" ref="G44:G56" si="9">F44*25%+F44</f>
        <v>0</v>
      </c>
      <c r="H44" s="64"/>
      <c r="I44" s="1">
        <f t="shared" ref="I44:I56" si="10">F44*E44</f>
        <v>0</v>
      </c>
      <c r="J44" s="85">
        <v>89383</v>
      </c>
    </row>
    <row r="45" spans="1:10" s="51" customFormat="1" ht="20.100000000000001" customHeight="1" outlineLevel="1">
      <c r="A45" s="52"/>
      <c r="B45" s="17" t="s">
        <v>7</v>
      </c>
      <c r="C45" s="77" t="s">
        <v>72</v>
      </c>
      <c r="D45" s="50" t="s">
        <v>17</v>
      </c>
      <c r="E45" s="48">
        <v>4</v>
      </c>
      <c r="F45" s="48"/>
      <c r="G45" s="64">
        <f t="shared" si="9"/>
        <v>0</v>
      </c>
      <c r="H45" s="64"/>
      <c r="I45" s="1">
        <f t="shared" si="10"/>
        <v>0</v>
      </c>
      <c r="J45" s="85">
        <v>89391</v>
      </c>
    </row>
    <row r="46" spans="1:10" s="51" customFormat="1" ht="20.100000000000001" customHeight="1" outlineLevel="1">
      <c r="A46" s="52"/>
      <c r="B46" s="17" t="s">
        <v>1</v>
      </c>
      <c r="C46" s="77" t="s">
        <v>73</v>
      </c>
      <c r="D46" s="50" t="s">
        <v>17</v>
      </c>
      <c r="E46" s="48">
        <v>4</v>
      </c>
      <c r="F46" s="48"/>
      <c r="G46" s="64">
        <f t="shared" si="9"/>
        <v>0</v>
      </c>
      <c r="H46" s="64"/>
      <c r="I46" s="1">
        <f t="shared" si="10"/>
        <v>0</v>
      </c>
      <c r="J46" s="85">
        <v>89595</v>
      </c>
    </row>
    <row r="47" spans="1:10" s="51" customFormat="1" ht="20.100000000000001" customHeight="1" outlineLevel="1">
      <c r="A47" s="52"/>
      <c r="B47" s="17" t="s">
        <v>28</v>
      </c>
      <c r="C47" s="77" t="s">
        <v>74</v>
      </c>
      <c r="D47" s="50" t="s">
        <v>17</v>
      </c>
      <c r="E47" s="48">
        <v>1</v>
      </c>
      <c r="F47" s="48"/>
      <c r="G47" s="64">
        <f t="shared" si="9"/>
        <v>0</v>
      </c>
      <c r="H47" s="64"/>
      <c r="I47" s="1">
        <f t="shared" si="10"/>
        <v>0</v>
      </c>
      <c r="J47" s="85">
        <v>89388</v>
      </c>
    </row>
    <row r="48" spans="1:10" s="51" customFormat="1" ht="30" customHeight="1" outlineLevel="1">
      <c r="A48" s="52"/>
      <c r="B48" s="17" t="s">
        <v>68</v>
      </c>
      <c r="C48" s="77" t="s">
        <v>75</v>
      </c>
      <c r="D48" s="50" t="s">
        <v>17</v>
      </c>
      <c r="E48" s="48">
        <v>1</v>
      </c>
      <c r="F48" s="48"/>
      <c r="G48" s="64">
        <f t="shared" si="9"/>
        <v>0</v>
      </c>
      <c r="H48" s="64"/>
      <c r="I48" s="1">
        <f t="shared" si="10"/>
        <v>0</v>
      </c>
      <c r="J48" s="85" t="s">
        <v>190</v>
      </c>
    </row>
    <row r="49" spans="1:10" s="51" customFormat="1" ht="30" customHeight="1" outlineLevel="1">
      <c r="A49" s="52"/>
      <c r="B49" s="17" t="s">
        <v>69</v>
      </c>
      <c r="C49" s="77" t="s">
        <v>194</v>
      </c>
      <c r="D49" s="50" t="s">
        <v>17</v>
      </c>
      <c r="E49" s="48">
        <v>10</v>
      </c>
      <c r="F49" s="48"/>
      <c r="G49" s="64">
        <f t="shared" si="9"/>
        <v>0</v>
      </c>
      <c r="H49" s="64"/>
      <c r="I49" s="1">
        <f t="shared" si="10"/>
        <v>0</v>
      </c>
      <c r="J49" s="85">
        <v>86885</v>
      </c>
    </row>
    <row r="50" spans="1:10" s="51" customFormat="1" ht="30" customHeight="1" outlineLevel="1">
      <c r="A50" s="52"/>
      <c r="B50" s="17" t="s">
        <v>70</v>
      </c>
      <c r="C50" s="77" t="s">
        <v>76</v>
      </c>
      <c r="D50" s="50" t="s">
        <v>17</v>
      </c>
      <c r="E50" s="48">
        <v>3</v>
      </c>
      <c r="F50" s="48"/>
      <c r="G50" s="64">
        <f t="shared" si="9"/>
        <v>0</v>
      </c>
      <c r="H50" s="64"/>
      <c r="I50" s="1">
        <f t="shared" si="10"/>
        <v>0</v>
      </c>
      <c r="J50" s="85">
        <v>94703</v>
      </c>
    </row>
    <row r="51" spans="1:10" s="51" customFormat="1" ht="30" customHeight="1" outlineLevel="1">
      <c r="A51" s="52"/>
      <c r="B51" s="17" t="s">
        <v>71</v>
      </c>
      <c r="C51" s="77" t="s">
        <v>77</v>
      </c>
      <c r="D51" s="50" t="s">
        <v>17</v>
      </c>
      <c r="E51" s="48">
        <v>2</v>
      </c>
      <c r="F51" s="48"/>
      <c r="G51" s="64">
        <f t="shared" si="9"/>
        <v>0</v>
      </c>
      <c r="H51" s="64"/>
      <c r="I51" s="1">
        <f t="shared" si="10"/>
        <v>0</v>
      </c>
      <c r="J51" s="85">
        <v>94706</v>
      </c>
    </row>
    <row r="52" spans="1:10" s="51" customFormat="1" ht="20.100000000000001" customHeight="1" outlineLevel="1">
      <c r="A52" s="52"/>
      <c r="B52" s="17" t="s">
        <v>186</v>
      </c>
      <c r="C52" s="77" t="s">
        <v>187</v>
      </c>
      <c r="D52" s="50" t="s">
        <v>17</v>
      </c>
      <c r="E52" s="48">
        <v>1</v>
      </c>
      <c r="F52" s="48"/>
      <c r="G52" s="64">
        <f t="shared" si="9"/>
        <v>0</v>
      </c>
      <c r="H52" s="64"/>
      <c r="I52" s="1">
        <f t="shared" si="10"/>
        <v>0</v>
      </c>
      <c r="J52" s="85">
        <v>89352</v>
      </c>
    </row>
    <row r="53" spans="1:10" s="51" customFormat="1" ht="20.100000000000001" customHeight="1" outlineLevel="1">
      <c r="A53" s="52"/>
      <c r="B53" s="17" t="s">
        <v>78</v>
      </c>
      <c r="C53" s="77" t="s">
        <v>82</v>
      </c>
      <c r="D53" s="50" t="s">
        <v>17</v>
      </c>
      <c r="E53" s="48">
        <v>8</v>
      </c>
      <c r="F53" s="48"/>
      <c r="G53" s="64">
        <f t="shared" si="9"/>
        <v>0</v>
      </c>
      <c r="H53" s="64"/>
      <c r="I53" s="1">
        <f t="shared" ref="I53" si="11">F53*E53</f>
        <v>0</v>
      </c>
      <c r="J53" s="85"/>
    </row>
    <row r="54" spans="1:10" s="51" customFormat="1" ht="20.100000000000001" customHeight="1" outlineLevel="1">
      <c r="A54" s="52"/>
      <c r="B54" s="17" t="s">
        <v>79</v>
      </c>
      <c r="C54" s="77" t="s">
        <v>83</v>
      </c>
      <c r="D54" s="50" t="s">
        <v>17</v>
      </c>
      <c r="E54" s="48">
        <v>1</v>
      </c>
      <c r="F54" s="48"/>
      <c r="G54" s="64">
        <f t="shared" si="9"/>
        <v>0</v>
      </c>
      <c r="H54" s="64"/>
      <c r="I54" s="1">
        <f t="shared" si="10"/>
        <v>0</v>
      </c>
      <c r="J54" s="85">
        <v>94796</v>
      </c>
    </row>
    <row r="55" spans="1:10" s="51" customFormat="1" ht="37.5" customHeight="1" outlineLevel="1">
      <c r="A55" s="52"/>
      <c r="B55" s="17" t="s">
        <v>80</v>
      </c>
      <c r="C55" s="77" t="s">
        <v>84</v>
      </c>
      <c r="D55" s="50" t="s">
        <v>17</v>
      </c>
      <c r="E55" s="48">
        <v>2</v>
      </c>
      <c r="F55" s="48"/>
      <c r="G55" s="64">
        <f t="shared" si="9"/>
        <v>0</v>
      </c>
      <c r="H55" s="64"/>
      <c r="I55" s="1">
        <f t="shared" si="10"/>
        <v>0</v>
      </c>
      <c r="J55" s="85">
        <v>86932</v>
      </c>
    </row>
    <row r="56" spans="1:10" s="51" customFormat="1" ht="34.5" customHeight="1" outlineLevel="1">
      <c r="A56" s="52"/>
      <c r="B56" s="17" t="s">
        <v>81</v>
      </c>
      <c r="C56" s="77" t="s">
        <v>85</v>
      </c>
      <c r="D56" s="50" t="s">
        <v>17</v>
      </c>
      <c r="E56" s="48">
        <v>4</v>
      </c>
      <c r="F56" s="48"/>
      <c r="G56" s="64">
        <f t="shared" si="9"/>
        <v>0</v>
      </c>
      <c r="H56" s="64"/>
      <c r="I56" s="1">
        <f t="shared" si="10"/>
        <v>0</v>
      </c>
      <c r="J56" s="85">
        <v>86931</v>
      </c>
    </row>
    <row r="57" spans="1:10" s="51" customFormat="1" ht="20.100000000000001" customHeight="1" outlineLevel="1">
      <c r="A57" s="52"/>
      <c r="B57" s="55"/>
      <c r="C57" s="56"/>
      <c r="D57" s="56"/>
      <c r="E57" s="56"/>
      <c r="F57" s="57"/>
      <c r="G57" s="11"/>
      <c r="H57" s="65"/>
      <c r="I57" s="82">
        <f>SUM(I43:I56)</f>
        <v>0</v>
      </c>
      <c r="J57" s="85"/>
    </row>
    <row r="58" spans="1:10" s="51" customFormat="1" ht="20.100000000000001" customHeight="1">
      <c r="A58" s="52"/>
      <c r="B58" s="52"/>
      <c r="C58" s="16"/>
      <c r="D58" s="52"/>
      <c r="E58" s="33"/>
      <c r="F58" s="32"/>
      <c r="G58" s="5"/>
      <c r="H58" s="53"/>
      <c r="I58" s="1"/>
      <c r="J58" s="85"/>
    </row>
    <row r="59" spans="1:10" s="51" customFormat="1" ht="20.100000000000001" customHeight="1">
      <c r="A59" s="52"/>
      <c r="B59" s="27">
        <v>12</v>
      </c>
      <c r="C59" s="22" t="s">
        <v>86</v>
      </c>
      <c r="D59" s="23"/>
      <c r="E59" s="36"/>
      <c r="F59" s="36"/>
      <c r="G59" s="24"/>
      <c r="H59" s="54"/>
      <c r="I59" s="1"/>
      <c r="J59" s="85"/>
    </row>
    <row r="60" spans="1:10" s="51" customFormat="1" ht="20.100000000000001" customHeight="1" outlineLevel="1">
      <c r="A60" s="52"/>
      <c r="B60" s="17" t="s">
        <v>2</v>
      </c>
      <c r="C60" s="77" t="s">
        <v>87</v>
      </c>
      <c r="D60" s="50" t="s">
        <v>17</v>
      </c>
      <c r="E60" s="48">
        <v>1</v>
      </c>
      <c r="F60" s="48"/>
      <c r="G60" s="64">
        <f>F60*25%+F60</f>
        <v>0</v>
      </c>
      <c r="H60" s="64"/>
      <c r="I60" s="78">
        <f>F60*E60</f>
        <v>0</v>
      </c>
      <c r="J60" s="85" t="s">
        <v>190</v>
      </c>
    </row>
    <row r="61" spans="1:10" s="51" customFormat="1" ht="20.100000000000001" customHeight="1" outlineLevel="1">
      <c r="A61" s="52"/>
      <c r="B61" s="17" t="s">
        <v>3</v>
      </c>
      <c r="C61" s="77" t="s">
        <v>88</v>
      </c>
      <c r="D61" s="50" t="s">
        <v>17</v>
      </c>
      <c r="E61" s="48">
        <v>2</v>
      </c>
      <c r="F61" s="48"/>
      <c r="G61" s="64">
        <f t="shared" ref="G61:G67" si="12">F61*25%+F61</f>
        <v>0</v>
      </c>
      <c r="H61" s="64"/>
      <c r="I61" s="78">
        <f t="shared" ref="I61:I67" si="13">F61*E61</f>
        <v>0</v>
      </c>
      <c r="J61" s="85">
        <v>19.329999999999998</v>
      </c>
    </row>
    <row r="62" spans="1:10" s="51" customFormat="1" ht="20.100000000000001" customHeight="1" outlineLevel="1">
      <c r="A62" s="52"/>
      <c r="B62" s="17" t="s">
        <v>4</v>
      </c>
      <c r="C62" s="77" t="s">
        <v>89</v>
      </c>
      <c r="D62" s="50" t="s">
        <v>17</v>
      </c>
      <c r="E62" s="48">
        <v>1</v>
      </c>
      <c r="F62" s="48"/>
      <c r="G62" s="64">
        <f t="shared" si="12"/>
        <v>0</v>
      </c>
      <c r="H62" s="64"/>
      <c r="I62" s="78">
        <f t="shared" si="13"/>
        <v>0</v>
      </c>
      <c r="J62" s="85">
        <v>11886</v>
      </c>
    </row>
    <row r="63" spans="1:10" s="51" customFormat="1" ht="20.100000000000001" customHeight="1" outlineLevel="1">
      <c r="A63" s="52"/>
      <c r="B63" s="17" t="s">
        <v>29</v>
      </c>
      <c r="C63" s="75" t="s">
        <v>90</v>
      </c>
      <c r="D63" s="50" t="s">
        <v>17</v>
      </c>
      <c r="E63" s="48">
        <v>9</v>
      </c>
      <c r="F63" s="48"/>
      <c r="G63" s="64">
        <f t="shared" si="12"/>
        <v>0</v>
      </c>
      <c r="H63" s="64"/>
      <c r="I63" s="78">
        <f t="shared" si="13"/>
        <v>0</v>
      </c>
      <c r="J63" s="85">
        <v>86883</v>
      </c>
    </row>
    <row r="64" spans="1:10" s="51" customFormat="1" ht="20.100000000000001" customHeight="1" outlineLevel="1">
      <c r="A64" s="52"/>
      <c r="B64" s="17" t="s">
        <v>30</v>
      </c>
      <c r="C64" s="75" t="s">
        <v>91</v>
      </c>
      <c r="D64" s="50" t="s">
        <v>17</v>
      </c>
      <c r="E64" s="48">
        <v>1</v>
      </c>
      <c r="F64" s="48"/>
      <c r="G64" s="64">
        <f t="shared" si="12"/>
        <v>0</v>
      </c>
      <c r="H64" s="64"/>
      <c r="I64" s="78">
        <f t="shared" si="13"/>
        <v>0</v>
      </c>
      <c r="J64" s="85" t="s">
        <v>190</v>
      </c>
    </row>
    <row r="65" spans="1:10" s="51" customFormat="1" ht="20.100000000000001" customHeight="1" outlineLevel="1">
      <c r="A65" s="52"/>
      <c r="B65" s="17" t="s">
        <v>37</v>
      </c>
      <c r="C65" s="75" t="s">
        <v>92</v>
      </c>
      <c r="D65" s="50" t="s">
        <v>19</v>
      </c>
      <c r="E65" s="48">
        <v>3</v>
      </c>
      <c r="F65" s="48"/>
      <c r="G65" s="64">
        <f t="shared" si="12"/>
        <v>0</v>
      </c>
      <c r="H65" s="64"/>
      <c r="I65" s="78">
        <f>F65*E65</f>
        <v>0</v>
      </c>
      <c r="J65" s="85">
        <v>89712</v>
      </c>
    </row>
    <row r="66" spans="1:10" s="51" customFormat="1" ht="20.100000000000001" customHeight="1" outlineLevel="1">
      <c r="A66" s="52"/>
      <c r="B66" s="17" t="s">
        <v>188</v>
      </c>
      <c r="C66" s="75" t="s">
        <v>189</v>
      </c>
      <c r="D66" s="50" t="s">
        <v>19</v>
      </c>
      <c r="E66" s="48">
        <v>15</v>
      </c>
      <c r="F66" s="48"/>
      <c r="G66" s="64">
        <f t="shared" si="12"/>
        <v>0</v>
      </c>
      <c r="H66" s="64"/>
      <c r="I66" s="78">
        <f>F66*E66</f>
        <v>0</v>
      </c>
      <c r="J66" s="85">
        <v>89714</v>
      </c>
    </row>
    <row r="67" spans="1:10" s="51" customFormat="1" ht="20.100000000000001" customHeight="1" outlineLevel="1">
      <c r="A67" s="52"/>
      <c r="B67" s="17" t="s">
        <v>31</v>
      </c>
      <c r="C67" s="75" t="s">
        <v>93</v>
      </c>
      <c r="D67" s="50" t="s">
        <v>17</v>
      </c>
      <c r="E67" s="48">
        <v>9</v>
      </c>
      <c r="F67" s="48"/>
      <c r="G67" s="64">
        <f t="shared" si="12"/>
        <v>0</v>
      </c>
      <c r="H67" s="64"/>
      <c r="I67" s="78">
        <f t="shared" si="13"/>
        <v>0</v>
      </c>
      <c r="J67" s="85">
        <v>86877</v>
      </c>
    </row>
    <row r="68" spans="1:10" s="51" customFormat="1" ht="20.100000000000001" customHeight="1" outlineLevel="1">
      <c r="A68" s="52"/>
      <c r="B68" s="55"/>
      <c r="C68" s="56"/>
      <c r="D68" s="56"/>
      <c r="E68" s="56"/>
      <c r="F68" s="57"/>
      <c r="G68" s="11"/>
      <c r="H68" s="65"/>
      <c r="I68" s="82">
        <f>SUM(I60:I67)</f>
        <v>0</v>
      </c>
      <c r="J68" s="85"/>
    </row>
    <row r="69" spans="1:10" s="51" customFormat="1" ht="20.100000000000001" customHeight="1">
      <c r="A69" s="52"/>
      <c r="B69" s="52"/>
      <c r="C69" s="16"/>
      <c r="D69" s="52"/>
      <c r="E69" s="33"/>
      <c r="F69" s="32"/>
      <c r="G69" s="5"/>
      <c r="H69" s="53"/>
      <c r="I69" s="1"/>
      <c r="J69" s="85"/>
    </row>
    <row r="70" spans="1:10" s="51" customFormat="1" ht="20.100000000000001" customHeight="1">
      <c r="A70" s="52"/>
      <c r="B70" s="28">
        <v>13</v>
      </c>
      <c r="C70" s="14" t="s">
        <v>94</v>
      </c>
      <c r="D70" s="14"/>
      <c r="E70" s="34"/>
      <c r="F70" s="34"/>
      <c r="G70" s="14"/>
      <c r="H70" s="54"/>
      <c r="I70" s="1"/>
      <c r="J70" s="85"/>
    </row>
    <row r="71" spans="1:10" s="51" customFormat="1" ht="20.100000000000001" customHeight="1" outlineLevel="1">
      <c r="A71" s="52"/>
      <c r="B71" s="50" t="s">
        <v>8</v>
      </c>
      <c r="C71" s="77" t="s">
        <v>95</v>
      </c>
      <c r="D71" s="50" t="s">
        <v>19</v>
      </c>
      <c r="E71" s="48">
        <v>72</v>
      </c>
      <c r="F71" s="48"/>
      <c r="G71" s="64">
        <f>F71*25%+F71</f>
        <v>0</v>
      </c>
      <c r="H71" s="64"/>
      <c r="I71" s="1">
        <f>F71*E71</f>
        <v>0</v>
      </c>
      <c r="J71" s="85">
        <v>94228</v>
      </c>
    </row>
    <row r="72" spans="1:10" s="51" customFormat="1" ht="20.100000000000001" customHeight="1" outlineLevel="1">
      <c r="A72" s="52"/>
      <c r="B72" s="50" t="s">
        <v>5</v>
      </c>
      <c r="C72" s="77" t="s">
        <v>96</v>
      </c>
      <c r="D72" s="50" t="s">
        <v>19</v>
      </c>
      <c r="E72" s="48">
        <v>20</v>
      </c>
      <c r="F72" s="48"/>
      <c r="G72" s="64">
        <f t="shared" ref="G72:G75" si="14">F72*25%+F72</f>
        <v>0</v>
      </c>
      <c r="H72" s="64"/>
      <c r="I72" s="1">
        <f t="shared" ref="I72:I75" si="15">F72*E72</f>
        <v>0</v>
      </c>
      <c r="J72" s="85">
        <v>89580</v>
      </c>
    </row>
    <row r="73" spans="1:10" ht="20.100000000000001" customHeight="1" outlineLevel="1">
      <c r="A73" s="52"/>
      <c r="B73" s="50" t="s">
        <v>9</v>
      </c>
      <c r="C73" s="77" t="s">
        <v>97</v>
      </c>
      <c r="D73" s="50" t="s">
        <v>19</v>
      </c>
      <c r="E73" s="48">
        <v>4</v>
      </c>
      <c r="F73" s="48"/>
      <c r="G73" s="64">
        <f t="shared" si="14"/>
        <v>0</v>
      </c>
      <c r="H73" s="64"/>
      <c r="I73" s="1">
        <f t="shared" si="15"/>
        <v>0</v>
      </c>
      <c r="J73" s="83">
        <v>89590</v>
      </c>
    </row>
    <row r="74" spans="1:10" ht="20.100000000000001" customHeight="1" outlineLevel="1">
      <c r="A74" s="52"/>
      <c r="B74" s="50" t="s">
        <v>10</v>
      </c>
      <c r="C74" s="77" t="s">
        <v>98</v>
      </c>
      <c r="D74" s="50" t="s">
        <v>45</v>
      </c>
      <c r="E74" s="48">
        <v>4</v>
      </c>
      <c r="F74" s="48"/>
      <c r="G74" s="64">
        <f t="shared" si="14"/>
        <v>0</v>
      </c>
      <c r="H74" s="64"/>
      <c r="I74" s="1">
        <f t="shared" si="15"/>
        <v>0</v>
      </c>
      <c r="J74" s="83" t="s">
        <v>190</v>
      </c>
    </row>
    <row r="75" spans="1:10" s="51" customFormat="1" ht="20.100000000000001" customHeight="1" outlineLevel="1">
      <c r="A75" s="52"/>
      <c r="B75" s="50" t="s">
        <v>11</v>
      </c>
      <c r="C75" s="77" t="s">
        <v>99</v>
      </c>
      <c r="D75" s="50" t="s">
        <v>19</v>
      </c>
      <c r="E75" s="48">
        <v>72</v>
      </c>
      <c r="F75" s="48"/>
      <c r="G75" s="64">
        <f t="shared" si="14"/>
        <v>0</v>
      </c>
      <c r="H75" s="64"/>
      <c r="I75" s="1">
        <f t="shared" si="15"/>
        <v>0</v>
      </c>
      <c r="J75" s="85" t="s">
        <v>190</v>
      </c>
    </row>
    <row r="76" spans="1:10" s="51" customFormat="1" ht="20.100000000000001" customHeight="1" outlineLevel="1">
      <c r="A76" s="52"/>
      <c r="B76" s="55"/>
      <c r="C76" s="56"/>
      <c r="D76" s="56"/>
      <c r="E76" s="56"/>
      <c r="F76" s="57"/>
      <c r="G76" s="11"/>
      <c r="H76" s="65"/>
      <c r="I76" s="82">
        <f>SUM(I71:I75)</f>
        <v>0</v>
      </c>
      <c r="J76" s="85"/>
    </row>
    <row r="77" spans="1:10" s="51" customFormat="1" ht="20.100000000000001" customHeight="1">
      <c r="A77" s="52"/>
      <c r="B77" s="52"/>
      <c r="C77" s="16"/>
      <c r="D77" s="52"/>
      <c r="E77" s="33"/>
      <c r="F77" s="32"/>
      <c r="G77" s="5"/>
      <c r="H77" s="53"/>
      <c r="I77" s="1"/>
      <c r="J77" s="85"/>
    </row>
    <row r="78" spans="1:10" s="51" customFormat="1" ht="20.100000000000001" customHeight="1">
      <c r="A78" s="52"/>
      <c r="B78" s="28">
        <v>14</v>
      </c>
      <c r="C78" s="14" t="s">
        <v>100</v>
      </c>
      <c r="D78" s="14"/>
      <c r="E78" s="34"/>
      <c r="F78" s="34"/>
      <c r="G78" s="14"/>
      <c r="H78" s="54"/>
      <c r="I78" s="1"/>
      <c r="J78" s="85"/>
    </row>
    <row r="79" spans="1:10" ht="24" customHeight="1" outlineLevel="1">
      <c r="A79" s="52"/>
      <c r="B79" s="18" t="s">
        <v>102</v>
      </c>
      <c r="C79" s="74" t="s">
        <v>101</v>
      </c>
      <c r="D79" s="17" t="s">
        <v>17</v>
      </c>
      <c r="E79" s="48">
        <v>5</v>
      </c>
      <c r="F79" s="48"/>
      <c r="G79" s="64">
        <f>F79*25%+F79</f>
        <v>0</v>
      </c>
      <c r="H79" s="64"/>
      <c r="I79" s="1">
        <f>F79*E79</f>
        <v>0</v>
      </c>
      <c r="J79" s="83" t="s">
        <v>197</v>
      </c>
    </row>
    <row r="80" spans="1:10" ht="21" customHeight="1" outlineLevel="1" collapsed="1">
      <c r="A80" s="52"/>
      <c r="B80" s="18" t="s">
        <v>103</v>
      </c>
      <c r="C80" s="74" t="s">
        <v>125</v>
      </c>
      <c r="D80" s="17" t="s">
        <v>17</v>
      </c>
      <c r="E80" s="48">
        <v>5</v>
      </c>
      <c r="F80" s="48"/>
      <c r="G80" s="64">
        <f t="shared" ref="G80:G101" si="16">F80*25%+F80</f>
        <v>0</v>
      </c>
      <c r="H80" s="64"/>
      <c r="I80" s="1">
        <f t="shared" ref="I80:I101" si="17">F80*E80</f>
        <v>0</v>
      </c>
      <c r="J80" s="83" t="s">
        <v>196</v>
      </c>
    </row>
    <row r="81" spans="1:10" ht="19.5" customHeight="1" outlineLevel="1">
      <c r="A81" s="52"/>
      <c r="B81" s="18" t="s">
        <v>104</v>
      </c>
      <c r="C81" s="74" t="s">
        <v>126</v>
      </c>
      <c r="D81" s="17" t="s">
        <v>17</v>
      </c>
      <c r="E81" s="48">
        <v>4</v>
      </c>
      <c r="F81" s="48"/>
      <c r="G81" s="64">
        <f t="shared" si="16"/>
        <v>0</v>
      </c>
      <c r="H81" s="64"/>
      <c r="I81" s="1">
        <f t="shared" si="17"/>
        <v>0</v>
      </c>
      <c r="J81" s="83" t="s">
        <v>197</v>
      </c>
    </row>
    <row r="82" spans="1:10" ht="26.25" customHeight="1" outlineLevel="1">
      <c r="A82" s="52"/>
      <c r="B82" s="18" t="s">
        <v>105</v>
      </c>
      <c r="C82" s="74" t="s">
        <v>127</v>
      </c>
      <c r="D82" s="17" t="s">
        <v>17</v>
      </c>
      <c r="E82" s="48">
        <v>1</v>
      </c>
      <c r="F82" s="48"/>
      <c r="G82" s="64">
        <f t="shared" si="16"/>
        <v>0</v>
      </c>
      <c r="H82" s="64"/>
      <c r="I82" s="1">
        <f t="shared" si="17"/>
        <v>0</v>
      </c>
      <c r="J82" s="83" t="s">
        <v>195</v>
      </c>
    </row>
    <row r="83" spans="1:10" s="51" customFormat="1" ht="19.5" customHeight="1" outlineLevel="1">
      <c r="A83" s="52"/>
      <c r="B83" s="18" t="s">
        <v>106</v>
      </c>
      <c r="C83" s="74" t="s">
        <v>128</v>
      </c>
      <c r="D83" s="17" t="s">
        <v>17</v>
      </c>
      <c r="E83" s="48">
        <v>4</v>
      </c>
      <c r="F83" s="48"/>
      <c r="G83" s="64">
        <f t="shared" si="16"/>
        <v>0</v>
      </c>
      <c r="H83" s="64"/>
      <c r="I83" s="1">
        <f t="shared" si="17"/>
        <v>0</v>
      </c>
      <c r="J83" s="85" t="s">
        <v>190</v>
      </c>
    </row>
    <row r="84" spans="1:10" s="51" customFormat="1" ht="32.25" customHeight="1" outlineLevel="1">
      <c r="A84" s="52"/>
      <c r="B84" s="18" t="s">
        <v>107</v>
      </c>
      <c r="C84" s="74" t="s">
        <v>129</v>
      </c>
      <c r="D84" s="17" t="s">
        <v>19</v>
      </c>
      <c r="E84" s="48">
        <v>190</v>
      </c>
      <c r="F84" s="48"/>
      <c r="G84" s="64">
        <f t="shared" si="16"/>
        <v>0</v>
      </c>
      <c r="H84" s="64"/>
      <c r="I84" s="1">
        <f t="shared" si="17"/>
        <v>0</v>
      </c>
      <c r="J84" s="85">
        <v>91926</v>
      </c>
    </row>
    <row r="85" spans="1:10" s="51" customFormat="1" ht="28.5" customHeight="1" outlineLevel="1">
      <c r="A85" s="52"/>
      <c r="B85" s="18" t="s">
        <v>108</v>
      </c>
      <c r="C85" s="74" t="s">
        <v>130</v>
      </c>
      <c r="D85" s="17" t="s">
        <v>19</v>
      </c>
      <c r="E85" s="48">
        <v>820</v>
      </c>
      <c r="F85" s="48"/>
      <c r="G85" s="64">
        <f t="shared" si="16"/>
        <v>0</v>
      </c>
      <c r="H85" s="64"/>
      <c r="I85" s="1">
        <f t="shared" si="17"/>
        <v>0</v>
      </c>
      <c r="J85" s="85">
        <v>91928</v>
      </c>
    </row>
    <row r="86" spans="1:10" s="51" customFormat="1" ht="28.5" customHeight="1" outlineLevel="1">
      <c r="A86" s="52"/>
      <c r="B86" s="18" t="s">
        <v>109</v>
      </c>
      <c r="C86" s="74" t="s">
        <v>131</v>
      </c>
      <c r="D86" s="17" t="s">
        <v>19</v>
      </c>
      <c r="E86" s="48">
        <v>14</v>
      </c>
      <c r="F86" s="48"/>
      <c r="G86" s="64">
        <f t="shared" si="16"/>
        <v>0</v>
      </c>
      <c r="H86" s="64"/>
      <c r="I86" s="1">
        <f t="shared" si="17"/>
        <v>0</v>
      </c>
      <c r="J86" s="85">
        <v>91925</v>
      </c>
    </row>
    <row r="87" spans="1:10" s="51" customFormat="1" ht="33" customHeight="1" outlineLevel="1">
      <c r="A87" s="52"/>
      <c r="B87" s="18" t="s">
        <v>110</v>
      </c>
      <c r="C87" s="74" t="s">
        <v>132</v>
      </c>
      <c r="D87" s="17" t="s">
        <v>19</v>
      </c>
      <c r="E87" s="48">
        <v>41</v>
      </c>
      <c r="F87" s="48"/>
      <c r="G87" s="64">
        <f t="shared" si="16"/>
        <v>0</v>
      </c>
      <c r="H87" s="64"/>
      <c r="I87" s="1">
        <f t="shared" si="17"/>
        <v>0</v>
      </c>
      <c r="J87" s="85">
        <v>92985</v>
      </c>
    </row>
    <row r="88" spans="1:10" s="51" customFormat="1" ht="20.100000000000001" customHeight="1" outlineLevel="1">
      <c r="A88" s="52"/>
      <c r="B88" s="18" t="s">
        <v>111</v>
      </c>
      <c r="C88" s="74" t="s">
        <v>133</v>
      </c>
      <c r="D88" s="17" t="s">
        <v>17</v>
      </c>
      <c r="E88" s="48">
        <v>2</v>
      </c>
      <c r="F88" s="48"/>
      <c r="G88" s="64">
        <f t="shared" si="16"/>
        <v>0</v>
      </c>
      <c r="H88" s="64"/>
      <c r="I88" s="1">
        <f t="shared" si="17"/>
        <v>0</v>
      </c>
      <c r="J88" s="85">
        <v>91994</v>
      </c>
    </row>
    <row r="89" spans="1:10" s="51" customFormat="1" ht="20.100000000000001" customHeight="1" outlineLevel="1">
      <c r="A89" s="52"/>
      <c r="B89" s="18" t="s">
        <v>112</v>
      </c>
      <c r="C89" s="74" t="s">
        <v>134</v>
      </c>
      <c r="D89" s="17" t="s">
        <v>17</v>
      </c>
      <c r="E89" s="48">
        <v>1</v>
      </c>
      <c r="F89" s="48"/>
      <c r="G89" s="64">
        <f t="shared" si="16"/>
        <v>0</v>
      </c>
      <c r="H89" s="64"/>
      <c r="I89" s="1">
        <f t="shared" si="17"/>
        <v>0</v>
      </c>
      <c r="J89" s="85">
        <v>91994</v>
      </c>
    </row>
    <row r="90" spans="1:10" s="51" customFormat="1" ht="20.100000000000001" customHeight="1" outlineLevel="1">
      <c r="A90" s="52"/>
      <c r="B90" s="18" t="s">
        <v>113</v>
      </c>
      <c r="C90" s="74" t="s">
        <v>135</v>
      </c>
      <c r="D90" s="17" t="s">
        <v>17</v>
      </c>
      <c r="E90" s="48">
        <v>7</v>
      </c>
      <c r="F90" s="48"/>
      <c r="G90" s="64">
        <f t="shared" si="16"/>
        <v>0</v>
      </c>
      <c r="H90" s="64"/>
      <c r="I90" s="1">
        <f t="shared" si="17"/>
        <v>0</v>
      </c>
      <c r="J90" s="85">
        <v>91953</v>
      </c>
    </row>
    <row r="91" spans="1:10" s="51" customFormat="1" ht="20.100000000000001" customHeight="1" outlineLevel="1">
      <c r="A91" s="52"/>
      <c r="B91" s="18" t="s">
        <v>114</v>
      </c>
      <c r="C91" s="74" t="s">
        <v>136</v>
      </c>
      <c r="D91" s="17" t="s">
        <v>17</v>
      </c>
      <c r="E91" s="48">
        <v>5</v>
      </c>
      <c r="F91" s="48"/>
      <c r="G91" s="64">
        <f t="shared" si="16"/>
        <v>0</v>
      </c>
      <c r="H91" s="64"/>
      <c r="I91" s="1">
        <f t="shared" si="17"/>
        <v>0</v>
      </c>
      <c r="J91" s="85">
        <v>93653</v>
      </c>
    </row>
    <row r="92" spans="1:10" s="51" customFormat="1" ht="20.100000000000001" customHeight="1" outlineLevel="1">
      <c r="A92" s="52"/>
      <c r="B92" s="18" t="s">
        <v>115</v>
      </c>
      <c r="C92" s="74" t="s">
        <v>137</v>
      </c>
      <c r="D92" s="17" t="s">
        <v>17</v>
      </c>
      <c r="E92" s="48">
        <v>5</v>
      </c>
      <c r="F92" s="48"/>
      <c r="G92" s="64">
        <f t="shared" si="16"/>
        <v>0</v>
      </c>
      <c r="H92" s="64"/>
      <c r="I92" s="1">
        <f t="shared" si="17"/>
        <v>0</v>
      </c>
      <c r="J92" s="85">
        <v>93662</v>
      </c>
    </row>
    <row r="93" spans="1:10" s="51" customFormat="1" ht="20.100000000000001" customHeight="1" outlineLevel="1">
      <c r="A93" s="52"/>
      <c r="B93" s="18" t="s">
        <v>116</v>
      </c>
      <c r="C93" s="74" t="s">
        <v>138</v>
      </c>
      <c r="D93" s="17" t="s">
        <v>17</v>
      </c>
      <c r="E93" s="48">
        <v>8</v>
      </c>
      <c r="F93" s="48"/>
      <c r="G93" s="64">
        <f t="shared" si="16"/>
        <v>0</v>
      </c>
      <c r="H93" s="64"/>
      <c r="I93" s="1">
        <f t="shared" si="17"/>
        <v>0</v>
      </c>
      <c r="J93" s="85">
        <v>93663</v>
      </c>
    </row>
    <row r="94" spans="1:10" s="51" customFormat="1" ht="20.100000000000001" customHeight="1" outlineLevel="1">
      <c r="A94" s="52"/>
      <c r="B94" s="18" t="s">
        <v>117</v>
      </c>
      <c r="C94" s="74" t="s">
        <v>139</v>
      </c>
      <c r="D94" s="17" t="s">
        <v>17</v>
      </c>
      <c r="E94" s="48">
        <v>2</v>
      </c>
      <c r="F94" s="48"/>
      <c r="G94" s="64">
        <f t="shared" si="16"/>
        <v>0</v>
      </c>
      <c r="H94" s="64"/>
      <c r="I94" s="1">
        <f t="shared" si="17"/>
        <v>0</v>
      </c>
      <c r="J94" s="85" t="s">
        <v>198</v>
      </c>
    </row>
    <row r="95" spans="1:10" s="51" customFormat="1" ht="20.100000000000001" customHeight="1" outlineLevel="1">
      <c r="A95" s="52"/>
      <c r="B95" s="18" t="s">
        <v>118</v>
      </c>
      <c r="C95" s="74" t="s">
        <v>140</v>
      </c>
      <c r="D95" s="17" t="s">
        <v>17</v>
      </c>
      <c r="E95" s="48">
        <v>1</v>
      </c>
      <c r="F95" s="48"/>
      <c r="G95" s="64">
        <f t="shared" si="16"/>
        <v>0</v>
      </c>
      <c r="H95" s="64"/>
      <c r="I95" s="1">
        <f t="shared" si="17"/>
        <v>0</v>
      </c>
      <c r="J95" s="85" t="s">
        <v>199</v>
      </c>
    </row>
    <row r="96" spans="1:10" s="51" customFormat="1" ht="20.100000000000001" customHeight="1" outlineLevel="1">
      <c r="A96" s="52"/>
      <c r="B96" s="18" t="s">
        <v>119</v>
      </c>
      <c r="C96" s="74" t="s">
        <v>141</v>
      </c>
      <c r="D96" s="17" t="s">
        <v>17</v>
      </c>
      <c r="E96" s="48">
        <v>1</v>
      </c>
      <c r="F96" s="48"/>
      <c r="G96" s="64">
        <f t="shared" si="16"/>
        <v>0</v>
      </c>
      <c r="H96" s="64"/>
      <c r="I96" s="1">
        <f t="shared" si="17"/>
        <v>0</v>
      </c>
      <c r="J96" s="85" t="s">
        <v>200</v>
      </c>
    </row>
    <row r="97" spans="1:10" s="51" customFormat="1" ht="36" customHeight="1" outlineLevel="1">
      <c r="A97" s="52"/>
      <c r="B97" s="18" t="s">
        <v>120</v>
      </c>
      <c r="C97" s="74" t="s">
        <v>142</v>
      </c>
      <c r="D97" s="17" t="s">
        <v>17</v>
      </c>
      <c r="E97" s="48">
        <v>1</v>
      </c>
      <c r="F97" s="48"/>
      <c r="G97" s="64">
        <f t="shared" si="16"/>
        <v>0</v>
      </c>
      <c r="H97" s="64"/>
      <c r="I97" s="1">
        <f t="shared" si="17"/>
        <v>0</v>
      </c>
      <c r="J97" s="85" t="s">
        <v>201</v>
      </c>
    </row>
    <row r="98" spans="1:10" s="51" customFormat="1" ht="37.5" customHeight="1" outlineLevel="1">
      <c r="A98" s="52"/>
      <c r="B98" s="18" t="s">
        <v>121</v>
      </c>
      <c r="C98" s="74" t="s">
        <v>143</v>
      </c>
      <c r="D98" s="17" t="s">
        <v>17</v>
      </c>
      <c r="E98" s="48">
        <v>1</v>
      </c>
      <c r="F98" s="48"/>
      <c r="G98" s="64">
        <f t="shared" si="16"/>
        <v>0</v>
      </c>
      <c r="H98" s="64"/>
      <c r="I98" s="1">
        <f t="shared" si="17"/>
        <v>0</v>
      </c>
      <c r="J98" s="85" t="s">
        <v>201</v>
      </c>
    </row>
    <row r="99" spans="1:10" ht="21" customHeight="1" outlineLevel="1">
      <c r="A99" s="52"/>
      <c r="B99" s="18" t="s">
        <v>122</v>
      </c>
      <c r="C99" s="74" t="s">
        <v>144</v>
      </c>
      <c r="D99" s="50" t="s">
        <v>17</v>
      </c>
      <c r="E99" s="48">
        <v>6</v>
      </c>
      <c r="F99" s="48"/>
      <c r="G99" s="64">
        <f t="shared" si="16"/>
        <v>0</v>
      </c>
      <c r="H99" s="64"/>
      <c r="I99" s="1">
        <f t="shared" si="17"/>
        <v>0</v>
      </c>
      <c r="J99" s="83" t="s">
        <v>202</v>
      </c>
    </row>
    <row r="100" spans="1:10" ht="20.100000000000001" customHeight="1" outlineLevel="1">
      <c r="A100" s="52"/>
      <c r="B100" s="18" t="s">
        <v>123</v>
      </c>
      <c r="C100" s="74" t="s">
        <v>145</v>
      </c>
      <c r="D100" s="50" t="s">
        <v>17</v>
      </c>
      <c r="E100" s="48">
        <v>1</v>
      </c>
      <c r="F100" s="48"/>
      <c r="G100" s="64">
        <f t="shared" si="16"/>
        <v>0</v>
      </c>
      <c r="H100" s="64"/>
      <c r="I100" s="1">
        <f t="shared" si="17"/>
        <v>0</v>
      </c>
      <c r="J100" s="83" t="s">
        <v>203</v>
      </c>
    </row>
    <row r="101" spans="1:10" ht="33" customHeight="1" outlineLevel="1">
      <c r="A101" s="52"/>
      <c r="B101" s="18" t="s">
        <v>124</v>
      </c>
      <c r="C101" s="74" t="s">
        <v>146</v>
      </c>
      <c r="D101" s="50" t="s">
        <v>17</v>
      </c>
      <c r="E101" s="48">
        <v>20</v>
      </c>
      <c r="F101" s="48"/>
      <c r="G101" s="64">
        <f t="shared" si="16"/>
        <v>0</v>
      </c>
      <c r="H101" s="64"/>
      <c r="I101" s="78">
        <f t="shared" si="17"/>
        <v>0</v>
      </c>
      <c r="J101" s="83" t="s">
        <v>200</v>
      </c>
    </row>
    <row r="102" spans="1:10" ht="20.100000000000001" customHeight="1" outlineLevel="1">
      <c r="A102" s="52"/>
      <c r="B102" s="55"/>
      <c r="C102" s="56"/>
      <c r="D102" s="56"/>
      <c r="E102" s="56"/>
      <c r="F102" s="57"/>
      <c r="G102" s="11"/>
      <c r="H102" s="65"/>
      <c r="I102" s="82">
        <f>SUM(I79:I101)</f>
        <v>0</v>
      </c>
      <c r="J102" s="83"/>
    </row>
    <row r="103" spans="1:10" ht="20.100000000000001" customHeight="1">
      <c r="A103" s="52"/>
      <c r="B103" s="52"/>
      <c r="C103" s="16"/>
      <c r="D103" s="52"/>
      <c r="E103" s="33"/>
      <c r="F103" s="32"/>
      <c r="G103" s="5"/>
      <c r="H103" s="53"/>
      <c r="J103" s="83"/>
    </row>
    <row r="104" spans="1:10" ht="20.100000000000001" customHeight="1">
      <c r="A104" s="52"/>
      <c r="B104" s="27">
        <v>15</v>
      </c>
      <c r="C104" s="25" t="s">
        <v>147</v>
      </c>
      <c r="D104" s="26"/>
      <c r="E104" s="35"/>
      <c r="F104" s="35"/>
      <c r="G104" s="24"/>
      <c r="H104" s="54"/>
      <c r="J104" s="83"/>
    </row>
    <row r="105" spans="1:10" ht="20.100000000000001" customHeight="1" outlineLevel="1">
      <c r="A105" s="52"/>
      <c r="B105" s="17" t="s">
        <v>150</v>
      </c>
      <c r="C105" s="77" t="s">
        <v>148</v>
      </c>
      <c r="D105" s="17" t="s">
        <v>17</v>
      </c>
      <c r="E105" s="48">
        <v>5</v>
      </c>
      <c r="F105" s="48"/>
      <c r="G105" s="64">
        <f>F105*25%+F105</f>
        <v>0</v>
      </c>
      <c r="H105" s="64"/>
      <c r="I105" s="1">
        <f>F105*E105</f>
        <v>0</v>
      </c>
      <c r="J105" s="83">
        <v>83447</v>
      </c>
    </row>
    <row r="106" spans="1:10" s="51" customFormat="1" ht="20.100000000000001" customHeight="1" outlineLevel="1">
      <c r="A106" s="52"/>
      <c r="B106" s="17" t="s">
        <v>151</v>
      </c>
      <c r="C106" s="77" t="s">
        <v>149</v>
      </c>
      <c r="D106" s="17" t="s">
        <v>17</v>
      </c>
      <c r="E106" s="48">
        <v>24</v>
      </c>
      <c r="F106" s="48"/>
      <c r="G106" s="64">
        <f t="shared" ref="G106:G109" si="18">F106*25%+F106</f>
        <v>0</v>
      </c>
      <c r="H106" s="64"/>
      <c r="I106" s="1">
        <f t="shared" ref="I106:I109" si="19">F106*E106</f>
        <v>0</v>
      </c>
      <c r="J106" s="85">
        <v>72929</v>
      </c>
    </row>
    <row r="107" spans="1:10" s="51" customFormat="1" ht="20.100000000000001" customHeight="1" outlineLevel="1">
      <c r="A107" s="52"/>
      <c r="B107" s="17" t="s">
        <v>152</v>
      </c>
      <c r="C107" s="77" t="s">
        <v>204</v>
      </c>
      <c r="D107" s="17" t="s">
        <v>17</v>
      </c>
      <c r="E107" s="48">
        <v>5</v>
      </c>
      <c r="F107" s="48"/>
      <c r="G107" s="64">
        <f t="shared" si="18"/>
        <v>0</v>
      </c>
      <c r="H107" s="64"/>
      <c r="I107" s="1">
        <f t="shared" si="19"/>
        <v>0</v>
      </c>
      <c r="J107" s="85">
        <v>68069</v>
      </c>
    </row>
    <row r="108" spans="1:10" s="51" customFormat="1" ht="20.100000000000001" customHeight="1" outlineLevel="1">
      <c r="A108" s="52"/>
      <c r="B108" s="17" t="s">
        <v>153</v>
      </c>
      <c r="C108" s="77" t="s">
        <v>155</v>
      </c>
      <c r="D108" s="17" t="s">
        <v>17</v>
      </c>
      <c r="E108" s="48">
        <v>18</v>
      </c>
      <c r="F108" s="48"/>
      <c r="G108" s="64">
        <f t="shared" si="18"/>
        <v>0</v>
      </c>
      <c r="H108" s="64"/>
      <c r="I108" s="1">
        <f t="shared" si="19"/>
        <v>0</v>
      </c>
      <c r="J108" s="85">
        <v>91865</v>
      </c>
    </row>
    <row r="109" spans="1:10" s="51" customFormat="1" ht="20.100000000000001" customHeight="1" outlineLevel="1">
      <c r="A109" s="52"/>
      <c r="B109" s="17" t="s">
        <v>154</v>
      </c>
      <c r="C109" s="77" t="s">
        <v>156</v>
      </c>
      <c r="D109" s="17" t="s">
        <v>17</v>
      </c>
      <c r="E109" s="48">
        <v>5</v>
      </c>
      <c r="F109" s="48"/>
      <c r="G109" s="64">
        <f t="shared" si="18"/>
        <v>0</v>
      </c>
      <c r="H109" s="64"/>
      <c r="I109" s="1">
        <f t="shared" si="19"/>
        <v>0</v>
      </c>
      <c r="J109" s="85">
        <v>72262</v>
      </c>
    </row>
    <row r="110" spans="1:10" s="51" customFormat="1" ht="20.100000000000001" customHeight="1" outlineLevel="1">
      <c r="A110" s="52"/>
      <c r="B110" s="55"/>
      <c r="C110" s="56"/>
      <c r="D110" s="56"/>
      <c r="E110" s="56"/>
      <c r="F110" s="57"/>
      <c r="G110" s="11"/>
      <c r="H110" s="65"/>
      <c r="I110" s="82">
        <f>SUM(I105:I109)</f>
        <v>0</v>
      </c>
      <c r="J110" s="85"/>
    </row>
    <row r="111" spans="1:10" s="51" customFormat="1" ht="20.100000000000001" customHeight="1">
      <c r="A111" s="52"/>
      <c r="B111" s="52"/>
      <c r="C111" s="16"/>
      <c r="D111" s="52"/>
      <c r="E111" s="33"/>
      <c r="F111" s="32"/>
      <c r="G111" s="5"/>
      <c r="H111" s="53"/>
      <c r="I111" s="1"/>
      <c r="J111" s="85"/>
    </row>
    <row r="112" spans="1:10" s="51" customFormat="1" ht="20.100000000000001" customHeight="1">
      <c r="A112" s="52"/>
      <c r="B112" s="27">
        <v>16</v>
      </c>
      <c r="C112" s="25" t="s">
        <v>157</v>
      </c>
      <c r="D112" s="26"/>
      <c r="E112" s="35"/>
      <c r="F112" s="35"/>
      <c r="G112" s="24"/>
      <c r="H112" s="54"/>
      <c r="I112" s="1"/>
      <c r="J112" s="85"/>
    </row>
    <row r="113" spans="1:10" s="51" customFormat="1" ht="29.25" customHeight="1" outlineLevel="1">
      <c r="A113" s="52"/>
      <c r="B113" s="50" t="s">
        <v>158</v>
      </c>
      <c r="C113" s="75" t="s">
        <v>171</v>
      </c>
      <c r="D113" s="50" t="s">
        <v>18</v>
      </c>
      <c r="E113" s="48">
        <v>147</v>
      </c>
      <c r="F113" s="48"/>
      <c r="G113" s="64">
        <f>F113*25%+F113</f>
        <v>0</v>
      </c>
      <c r="H113" s="64"/>
      <c r="I113" s="1">
        <f>F113*E113</f>
        <v>0</v>
      </c>
      <c r="J113" s="85" t="s">
        <v>205</v>
      </c>
    </row>
    <row r="114" spans="1:10" s="51" customFormat="1" ht="20.100000000000001" customHeight="1" outlineLevel="1">
      <c r="A114" s="52"/>
      <c r="B114" s="50" t="s">
        <v>159</v>
      </c>
      <c r="C114" s="75" t="s">
        <v>172</v>
      </c>
      <c r="D114" s="50" t="s">
        <v>6</v>
      </c>
      <c r="E114" s="48">
        <v>4</v>
      </c>
      <c r="F114" s="48"/>
      <c r="G114" s="64">
        <f t="shared" ref="G114:G124" si="20">F114*25%+F114</f>
        <v>0</v>
      </c>
      <c r="H114" s="64"/>
      <c r="I114" s="1">
        <f t="shared" ref="I114:I124" si="21">F114*E114</f>
        <v>0</v>
      </c>
      <c r="J114" s="85" t="s">
        <v>200</v>
      </c>
    </row>
    <row r="115" spans="1:10" s="51" customFormat="1" ht="20.100000000000001" customHeight="1" outlineLevel="1">
      <c r="A115" s="52"/>
      <c r="B115" s="50" t="s">
        <v>160</v>
      </c>
      <c r="C115" s="75" t="s">
        <v>173</v>
      </c>
      <c r="D115" s="50" t="s">
        <v>19</v>
      </c>
      <c r="E115" s="48">
        <v>4.8</v>
      </c>
      <c r="F115" s="48"/>
      <c r="G115" s="64">
        <f t="shared" si="20"/>
        <v>0</v>
      </c>
      <c r="H115" s="64"/>
      <c r="I115" s="1">
        <f t="shared" si="21"/>
        <v>0</v>
      </c>
      <c r="J115" s="85">
        <v>86889</v>
      </c>
    </row>
    <row r="116" spans="1:10" s="51" customFormat="1" ht="20.100000000000001" customHeight="1" outlineLevel="1">
      <c r="A116" s="52"/>
      <c r="B116" s="50" t="s">
        <v>161</v>
      </c>
      <c r="C116" s="75" t="s">
        <v>174</v>
      </c>
      <c r="D116" s="50" t="s">
        <v>19</v>
      </c>
      <c r="E116" s="48">
        <v>4.8</v>
      </c>
      <c r="F116" s="48"/>
      <c r="G116" s="64">
        <f t="shared" si="20"/>
        <v>0</v>
      </c>
      <c r="H116" s="64"/>
      <c r="I116" s="1">
        <f t="shared" si="21"/>
        <v>0</v>
      </c>
      <c r="J116" s="85" t="s">
        <v>200</v>
      </c>
    </row>
    <row r="117" spans="1:10" ht="20.100000000000001" customHeight="1" outlineLevel="1">
      <c r="A117" s="52"/>
      <c r="B117" s="50" t="s">
        <v>162</v>
      </c>
      <c r="C117" s="75" t="s">
        <v>175</v>
      </c>
      <c r="D117" s="50" t="s">
        <v>6</v>
      </c>
      <c r="E117" s="48">
        <v>2</v>
      </c>
      <c r="F117" s="48"/>
      <c r="G117" s="64">
        <f t="shared" si="20"/>
        <v>0</v>
      </c>
      <c r="H117" s="64"/>
      <c r="I117" s="1">
        <f t="shared" si="21"/>
        <v>0</v>
      </c>
      <c r="J117" s="83" t="s">
        <v>200</v>
      </c>
    </row>
    <row r="118" spans="1:10" ht="20.100000000000001" customHeight="1" outlineLevel="1">
      <c r="A118" s="52"/>
      <c r="B118" s="50" t="s">
        <v>163</v>
      </c>
      <c r="C118" s="75" t="s">
        <v>176</v>
      </c>
      <c r="D118" s="50" t="s">
        <v>6</v>
      </c>
      <c r="E118" s="48">
        <v>8</v>
      </c>
      <c r="F118" s="48"/>
      <c r="G118" s="64">
        <f t="shared" si="20"/>
        <v>0</v>
      </c>
      <c r="H118" s="64"/>
      <c r="I118" s="1">
        <f t="shared" si="21"/>
        <v>0</v>
      </c>
      <c r="J118" s="83" t="s">
        <v>200</v>
      </c>
    </row>
    <row r="119" spans="1:10" ht="20.100000000000001" customHeight="1" outlineLevel="1">
      <c r="A119" s="52"/>
      <c r="B119" s="50" t="s">
        <v>164</v>
      </c>
      <c r="C119" s="75" t="s">
        <v>177</v>
      </c>
      <c r="D119" s="50" t="s">
        <v>18</v>
      </c>
      <c r="E119" s="48">
        <v>4.5</v>
      </c>
      <c r="F119" s="48"/>
      <c r="G119" s="64">
        <f t="shared" si="20"/>
        <v>0</v>
      </c>
      <c r="H119" s="64"/>
      <c r="I119" s="1">
        <f t="shared" si="21"/>
        <v>0</v>
      </c>
      <c r="J119" s="83" t="s">
        <v>200</v>
      </c>
    </row>
    <row r="120" spans="1:10" ht="20.100000000000001" customHeight="1" outlineLevel="1">
      <c r="A120" s="52"/>
      <c r="B120" s="50" t="s">
        <v>165</v>
      </c>
      <c r="C120" s="75" t="s">
        <v>178</v>
      </c>
      <c r="D120" s="50" t="s">
        <v>180</v>
      </c>
      <c r="E120" s="48">
        <v>1</v>
      </c>
      <c r="F120" s="48"/>
      <c r="G120" s="64">
        <f t="shared" si="20"/>
        <v>0</v>
      </c>
      <c r="H120" s="64"/>
      <c r="I120" s="1">
        <f t="shared" si="21"/>
        <v>0</v>
      </c>
      <c r="J120" s="83">
        <v>25400</v>
      </c>
    </row>
    <row r="121" spans="1:10" s="51" customFormat="1" ht="30" customHeight="1" outlineLevel="1">
      <c r="A121" s="52"/>
      <c r="B121" s="50" t="s">
        <v>166</v>
      </c>
      <c r="C121" s="74" t="s">
        <v>207</v>
      </c>
      <c r="D121" s="50" t="s">
        <v>180</v>
      </c>
      <c r="E121" s="48">
        <v>1</v>
      </c>
      <c r="F121" s="48"/>
      <c r="G121" s="64">
        <f t="shared" si="20"/>
        <v>0</v>
      </c>
      <c r="H121" s="64"/>
      <c r="I121" s="1">
        <f t="shared" si="21"/>
        <v>0</v>
      </c>
      <c r="J121" s="85" t="s">
        <v>200</v>
      </c>
    </row>
    <row r="122" spans="1:10" s="51" customFormat="1" ht="30.75" customHeight="1" outlineLevel="1">
      <c r="A122" s="52"/>
      <c r="B122" s="50" t="s">
        <v>167</v>
      </c>
      <c r="C122" s="74" t="s">
        <v>208</v>
      </c>
      <c r="D122" s="50" t="s">
        <v>180</v>
      </c>
      <c r="E122" s="48">
        <v>1</v>
      </c>
      <c r="F122" s="48"/>
      <c r="G122" s="64">
        <f t="shared" si="20"/>
        <v>0</v>
      </c>
      <c r="H122" s="64"/>
      <c r="I122" s="1">
        <f t="shared" si="21"/>
        <v>0</v>
      </c>
      <c r="J122" s="85" t="s">
        <v>200</v>
      </c>
    </row>
    <row r="123" spans="1:10" s="51" customFormat="1" ht="20.100000000000001" customHeight="1" outlineLevel="1">
      <c r="A123" s="52"/>
      <c r="B123" s="50" t="s">
        <v>168</v>
      </c>
      <c r="C123" s="75" t="s">
        <v>179</v>
      </c>
      <c r="D123" s="50" t="s">
        <v>19</v>
      </c>
      <c r="E123" s="48">
        <v>2.9</v>
      </c>
      <c r="F123" s="48"/>
      <c r="G123" s="64">
        <f t="shared" si="20"/>
        <v>0</v>
      </c>
      <c r="H123" s="64"/>
      <c r="I123" s="1">
        <f t="shared" si="21"/>
        <v>0</v>
      </c>
      <c r="J123" s="85" t="s">
        <v>200</v>
      </c>
    </row>
    <row r="124" spans="1:10" s="51" customFormat="1" ht="20.100000000000001" customHeight="1" outlineLevel="1">
      <c r="A124" s="52"/>
      <c r="B124" s="50" t="s">
        <v>169</v>
      </c>
      <c r="C124" s="74" t="s">
        <v>206</v>
      </c>
      <c r="D124" s="50" t="s">
        <v>18</v>
      </c>
      <c r="E124" s="48">
        <v>861.56</v>
      </c>
      <c r="F124" s="48"/>
      <c r="G124" s="64">
        <f t="shared" si="20"/>
        <v>0</v>
      </c>
      <c r="H124" s="64"/>
      <c r="I124" s="78">
        <f t="shared" si="21"/>
        <v>0</v>
      </c>
      <c r="J124" s="85">
        <v>9537</v>
      </c>
    </row>
    <row r="125" spans="1:10" s="51" customFormat="1" ht="20.100000000000001" customHeight="1" outlineLevel="1">
      <c r="A125" s="52"/>
      <c r="B125" s="55"/>
      <c r="C125" s="56"/>
      <c r="D125" s="56"/>
      <c r="E125" s="56"/>
      <c r="F125" s="57"/>
      <c r="G125" s="11"/>
      <c r="H125" s="65"/>
      <c r="I125" s="82">
        <f>SUM(I113:I124)</f>
        <v>0</v>
      </c>
      <c r="J125" s="85"/>
    </row>
    <row r="126" spans="1:10" s="51" customFormat="1" ht="20.100000000000001" customHeight="1" outlineLevel="1">
      <c r="A126" s="52"/>
      <c r="B126" s="55"/>
      <c r="C126" s="56"/>
      <c r="D126" s="56"/>
      <c r="E126" s="56"/>
      <c r="F126" s="57"/>
      <c r="G126" s="11"/>
      <c r="H126" s="65"/>
      <c r="I126" s="87"/>
      <c r="J126" s="85"/>
    </row>
    <row r="127" spans="1:10" ht="20.100000000000001" customHeight="1">
      <c r="A127" s="52"/>
      <c r="B127" s="28">
        <v>17</v>
      </c>
      <c r="C127" s="14" t="s">
        <v>213</v>
      </c>
      <c r="D127" s="14"/>
      <c r="E127" s="34"/>
      <c r="F127" s="34"/>
      <c r="G127" s="14"/>
      <c r="H127" s="54"/>
      <c r="J127" s="83"/>
    </row>
    <row r="128" spans="1:10" ht="30" customHeight="1" outlineLevel="1">
      <c r="A128" s="52"/>
      <c r="B128" s="10" t="s">
        <v>214</v>
      </c>
      <c r="C128" s="74" t="s">
        <v>210</v>
      </c>
      <c r="D128" s="50" t="s">
        <v>18</v>
      </c>
      <c r="E128" s="48">
        <v>57.5</v>
      </c>
      <c r="F128" s="48"/>
      <c r="G128" s="64">
        <f>F128*25%+F128</f>
        <v>0</v>
      </c>
      <c r="H128" s="64"/>
      <c r="I128" s="1">
        <f t="shared" ref="I128:I129" si="22">F128*E128</f>
        <v>0</v>
      </c>
      <c r="J128" s="83" t="s">
        <v>209</v>
      </c>
    </row>
    <row r="129" spans="1:10" ht="30" customHeight="1" outlineLevel="1">
      <c r="A129" s="52"/>
      <c r="B129" s="10" t="s">
        <v>215</v>
      </c>
      <c r="C129" s="74" t="s">
        <v>211</v>
      </c>
      <c r="D129" s="50" t="s">
        <v>18</v>
      </c>
      <c r="E129" s="48">
        <v>57.5</v>
      </c>
      <c r="F129" s="48"/>
      <c r="G129" s="64">
        <f>F129*25%+F129</f>
        <v>0</v>
      </c>
      <c r="H129" s="64"/>
      <c r="I129" s="1">
        <f t="shared" si="22"/>
        <v>0</v>
      </c>
      <c r="J129" s="83">
        <v>68325</v>
      </c>
    </row>
    <row r="130" spans="1:10" ht="30" customHeight="1" outlineLevel="1">
      <c r="A130" s="52"/>
      <c r="B130" s="10" t="s">
        <v>217</v>
      </c>
      <c r="C130" s="74" t="s">
        <v>56</v>
      </c>
      <c r="D130" s="50" t="s">
        <v>18</v>
      </c>
      <c r="E130" s="48">
        <v>45.05</v>
      </c>
      <c r="F130" s="48"/>
      <c r="G130" s="64">
        <f>F130*25%+F130</f>
        <v>0</v>
      </c>
      <c r="H130" s="64"/>
      <c r="I130" s="1">
        <f>F130*E130</f>
        <v>0</v>
      </c>
      <c r="J130" s="83" t="s">
        <v>190</v>
      </c>
    </row>
    <row r="131" spans="1:10" ht="20.100000000000001" customHeight="1" outlineLevel="1">
      <c r="A131" s="52"/>
      <c r="B131" s="50" t="s">
        <v>221</v>
      </c>
      <c r="C131" s="75" t="s">
        <v>218</v>
      </c>
      <c r="D131" s="50" t="s">
        <v>18</v>
      </c>
      <c r="E131" s="48">
        <v>3</v>
      </c>
      <c r="F131" s="79"/>
      <c r="G131" s="64">
        <f>F131*25%+F131</f>
        <v>0</v>
      </c>
      <c r="H131" s="64"/>
      <c r="I131" s="1">
        <f t="shared" ref="I131" si="23">F131*E131</f>
        <v>0</v>
      </c>
      <c r="J131" s="83" t="s">
        <v>200</v>
      </c>
    </row>
    <row r="132" spans="1:10" ht="20.100000000000001" customHeight="1" outlineLevel="1">
      <c r="A132" s="52"/>
      <c r="B132" s="55"/>
      <c r="C132" s="56"/>
      <c r="D132" s="56"/>
      <c r="E132" s="56"/>
      <c r="F132" s="57"/>
      <c r="G132" s="11"/>
      <c r="H132" s="65"/>
      <c r="I132" s="82" t="e">
        <f>SUM(#REF!)</f>
        <v>#REF!</v>
      </c>
      <c r="J132" s="83"/>
    </row>
    <row r="133" spans="1:10" ht="20.100000000000001" customHeight="1" outlineLevel="1">
      <c r="A133" s="52"/>
      <c r="B133" s="55"/>
      <c r="C133" s="56"/>
      <c r="D133" s="56"/>
      <c r="E133" s="56"/>
      <c r="F133" s="57"/>
      <c r="G133" s="11"/>
      <c r="H133" s="65"/>
      <c r="I133" s="87"/>
      <c r="J133" s="83"/>
    </row>
    <row r="134" spans="1:10" ht="20.100000000000001" customHeight="1">
      <c r="A134" s="52"/>
      <c r="B134" s="28">
        <v>18</v>
      </c>
      <c r="C134" s="14" t="s">
        <v>219</v>
      </c>
      <c r="D134" s="14"/>
      <c r="E134" s="34"/>
      <c r="F134" s="34"/>
      <c r="G134" s="14"/>
      <c r="H134" s="54"/>
      <c r="J134" s="83"/>
    </row>
    <row r="135" spans="1:10" ht="30" customHeight="1" outlineLevel="1">
      <c r="A135" s="52"/>
      <c r="B135" s="10" t="s">
        <v>216</v>
      </c>
      <c r="C135" s="74" t="s">
        <v>53</v>
      </c>
      <c r="D135" s="10" t="s">
        <v>18</v>
      </c>
      <c r="E135" s="48">
        <v>23.74</v>
      </c>
      <c r="F135" s="48"/>
      <c r="G135" s="64"/>
      <c r="H135" s="64"/>
      <c r="I135" s="1">
        <f t="shared" ref="I135:I136" si="24">F135*E135</f>
        <v>0</v>
      </c>
      <c r="J135" s="83">
        <v>87265</v>
      </c>
    </row>
    <row r="136" spans="1:10" ht="30" customHeight="1" outlineLevel="1">
      <c r="A136" s="52"/>
      <c r="B136" s="10" t="s">
        <v>220</v>
      </c>
      <c r="C136" s="74" t="s">
        <v>54</v>
      </c>
      <c r="D136" s="10" t="s">
        <v>18</v>
      </c>
      <c r="E136" s="48">
        <v>13.16</v>
      </c>
      <c r="F136" s="48"/>
      <c r="G136" s="64"/>
      <c r="H136" s="64"/>
      <c r="I136" s="78">
        <f t="shared" si="24"/>
        <v>0</v>
      </c>
      <c r="J136" s="83">
        <v>93393</v>
      </c>
    </row>
    <row r="137" spans="1:10" ht="20.100000000000001" customHeight="1" outlineLevel="1">
      <c r="A137" s="52"/>
      <c r="B137" s="55"/>
      <c r="C137" s="56"/>
      <c r="D137" s="56"/>
      <c r="E137" s="56"/>
      <c r="F137" s="57" t="s">
        <v>27</v>
      </c>
      <c r="G137" s="11"/>
      <c r="H137" s="65"/>
      <c r="I137" s="82" t="e">
        <f>SUM(#REF!)</f>
        <v>#REF!</v>
      </c>
      <c r="J137" s="83"/>
    </row>
    <row r="138" spans="1:10" ht="20.100000000000001" customHeight="1">
      <c r="A138" s="52"/>
      <c r="B138" s="52"/>
      <c r="C138" s="16"/>
      <c r="D138" s="52"/>
      <c r="E138" s="33"/>
      <c r="F138" s="32"/>
      <c r="G138" s="5"/>
      <c r="H138" s="53"/>
    </row>
    <row r="139" spans="1:10" ht="20.100000000000001" customHeight="1">
      <c r="A139" s="52"/>
      <c r="B139" s="58"/>
      <c r="C139" s="59"/>
      <c r="D139" s="59"/>
      <c r="E139" s="59"/>
      <c r="F139" s="60" t="s">
        <v>181</v>
      </c>
      <c r="G139" s="47"/>
      <c r="H139" s="54"/>
      <c r="I139" s="80">
        <f>I125+I110+I102+I76+I68+I57+I40+I31+I27+I21+I14</f>
        <v>0</v>
      </c>
    </row>
    <row r="140" spans="1:10" ht="19.5" customHeight="1" thickBot="1">
      <c r="A140" s="52"/>
      <c r="C140" s="16"/>
      <c r="D140" s="52"/>
      <c r="E140" s="33"/>
      <c r="F140" s="32"/>
      <c r="G140" s="15"/>
      <c r="H140" s="12"/>
    </row>
    <row r="141" spans="1:10" ht="20.100000000000001" customHeight="1" collapsed="1">
      <c r="B141" s="89" t="s">
        <v>170</v>
      </c>
      <c r="C141" s="90"/>
      <c r="D141" s="90"/>
      <c r="E141" s="91"/>
      <c r="F141" s="32"/>
      <c r="G141" s="5"/>
      <c r="H141" s="29"/>
    </row>
    <row r="142" spans="1:10" ht="13.5" customHeight="1">
      <c r="B142" s="92"/>
      <c r="C142" s="93"/>
      <c r="D142" s="93"/>
      <c r="E142" s="94"/>
      <c r="H142" s="12"/>
    </row>
    <row r="143" spans="1:10" ht="30" customHeight="1" thickBot="1">
      <c r="B143" s="20"/>
      <c r="C143" s="21"/>
      <c r="D143" s="21"/>
      <c r="E143" s="31"/>
    </row>
    <row r="144" spans="1:10">
      <c r="A144" s="1"/>
      <c r="C144" s="19"/>
    </row>
    <row r="148" spans="1:9" s="6" customFormat="1">
      <c r="B148" s="7"/>
      <c r="C148" s="8"/>
      <c r="E148" s="30"/>
      <c r="F148" s="29"/>
      <c r="G148" s="1"/>
      <c r="H148" s="1"/>
      <c r="I148" s="1"/>
    </row>
    <row r="159" spans="1:9">
      <c r="A159" s="1"/>
      <c r="B159" s="1"/>
      <c r="C159" s="1"/>
      <c r="D159" s="1"/>
      <c r="E159" s="1"/>
      <c r="F159" s="1"/>
      <c r="I159" s="49"/>
    </row>
    <row r="160" spans="1:9">
      <c r="A160" s="1"/>
      <c r="B160" s="1"/>
      <c r="C160" s="1"/>
      <c r="D160" s="1"/>
      <c r="E160" s="1"/>
      <c r="F160" s="1"/>
      <c r="I160" s="49"/>
    </row>
    <row r="181" spans="1:9">
      <c r="A181" s="1"/>
      <c r="B181" s="1"/>
      <c r="C181" s="1"/>
      <c r="D181" s="1"/>
      <c r="E181" s="1"/>
      <c r="F181" s="1"/>
      <c r="I181" s="29"/>
    </row>
    <row r="186" spans="1:9">
      <c r="A186" s="1"/>
      <c r="B186" s="1"/>
      <c r="C186" s="1"/>
      <c r="D186" s="1"/>
      <c r="E186" s="1"/>
      <c r="F186" s="1"/>
      <c r="I186" s="29"/>
    </row>
  </sheetData>
  <mergeCells count="3">
    <mergeCell ref="D5:H5"/>
    <mergeCell ref="B141:E142"/>
    <mergeCell ref="B1:J3"/>
  </mergeCells>
  <conditionalFormatting sqref="E9:G9">
    <cfRule type="cellIs" dxfId="16" priority="236" stopIfTrue="1" operator="equal">
      <formula>0</formula>
    </cfRule>
  </conditionalFormatting>
  <conditionalFormatting sqref="G14">
    <cfRule type="cellIs" dxfId="15" priority="234" stopIfTrue="1" operator="equal">
      <formula>0</formula>
    </cfRule>
  </conditionalFormatting>
  <conditionalFormatting sqref="G21">
    <cfRule type="cellIs" dxfId="14" priority="233" stopIfTrue="1" operator="equal">
      <formula>0</formula>
    </cfRule>
  </conditionalFormatting>
  <conditionalFormatting sqref="G27">
    <cfRule type="cellIs" dxfId="13" priority="232" stopIfTrue="1" operator="equal">
      <formula>0</formula>
    </cfRule>
  </conditionalFormatting>
  <conditionalFormatting sqref="G31">
    <cfRule type="cellIs" dxfId="12" priority="231" stopIfTrue="1" operator="equal">
      <formula>0</formula>
    </cfRule>
  </conditionalFormatting>
  <conditionalFormatting sqref="G40">
    <cfRule type="cellIs" dxfId="11" priority="230" stopIfTrue="1" operator="equal">
      <formula>0</formula>
    </cfRule>
  </conditionalFormatting>
  <conditionalFormatting sqref="G57">
    <cfRule type="cellIs" dxfId="10" priority="225" stopIfTrue="1" operator="equal">
      <formula>0</formula>
    </cfRule>
  </conditionalFormatting>
  <conditionalFormatting sqref="G68">
    <cfRule type="cellIs" dxfId="9" priority="224" stopIfTrue="1" operator="equal">
      <formula>0</formula>
    </cfRule>
  </conditionalFormatting>
  <conditionalFormatting sqref="G76">
    <cfRule type="cellIs" dxfId="8" priority="223" stopIfTrue="1" operator="equal">
      <formula>0</formula>
    </cfRule>
  </conditionalFormatting>
  <conditionalFormatting sqref="G102">
    <cfRule type="cellIs" dxfId="7" priority="220" stopIfTrue="1" operator="equal">
      <formula>0</formula>
    </cfRule>
  </conditionalFormatting>
  <conditionalFormatting sqref="G110">
    <cfRule type="cellIs" dxfId="6" priority="219" stopIfTrue="1" operator="equal">
      <formula>0</formula>
    </cfRule>
  </conditionalFormatting>
  <conditionalFormatting sqref="G125:G126">
    <cfRule type="cellIs" dxfId="5" priority="218" stopIfTrue="1" operator="equal">
      <formula>0</formula>
    </cfRule>
  </conditionalFormatting>
  <conditionalFormatting sqref="C18">
    <cfRule type="expression" dxfId="4" priority="3" stopIfTrue="1">
      <formula>$B18=$BW18</formula>
    </cfRule>
    <cfRule type="expression" dxfId="3" priority="4" stopIfTrue="1">
      <formula>$AR18&lt;$BL18</formula>
    </cfRule>
    <cfRule type="expression" dxfId="2" priority="5" stopIfTrue="1">
      <formula>$AR18&gt;$BL18</formula>
    </cfRule>
  </conditionalFormatting>
  <conditionalFormatting sqref="G137">
    <cfRule type="cellIs" dxfId="1" priority="2" stopIfTrue="1" operator="equal">
      <formula>0</formula>
    </cfRule>
  </conditionalFormatting>
  <conditionalFormatting sqref="G132:G133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75" fitToHeight="0" orientation="landscape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2&amp;"Arial,Normal"
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TIPO 2 BLOCOS - 110V</vt:lpstr>
      <vt:lpstr>'TIPO 2 BLOCOS - 110V'!Area_de_impressao</vt:lpstr>
      <vt:lpstr>'TIPO 2 BLOCOS - 110V'!Titulos_de_impressao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NKO Informática</cp:lastModifiedBy>
  <cp:lastPrinted>2016-09-13T17:45:23Z</cp:lastPrinted>
  <dcterms:created xsi:type="dcterms:W3CDTF">2012-10-15T18:57:41Z</dcterms:created>
  <dcterms:modified xsi:type="dcterms:W3CDTF">2016-09-28T16:31:07Z</dcterms:modified>
</cp:coreProperties>
</file>